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0" yWindow="156" windowWidth="9372" windowHeight="2460"/>
  </bookViews>
  <sheets>
    <sheet name="Histogram Generator " sheetId="3" r:id="rId1"/>
    <sheet name="Sample Data" sheetId="4" r:id="rId2"/>
  </sheets>
  <definedNames>
    <definedName name="_xlnm.Print_Area" localSheetId="0">'Histogram Generator '!$A$5:$J$35</definedName>
  </definedNames>
  <calcPr calcId="145621"/>
</workbook>
</file>

<file path=xl/calcChain.xml><?xml version="1.0" encoding="utf-8"?>
<calcChain xmlns="http://schemas.openxmlformats.org/spreadsheetml/2006/main">
  <c r="F8" i="3" l="1"/>
  <c r="K7" i="3" l="1"/>
  <c r="D8" i="3"/>
  <c r="N7" i="3" l="1"/>
  <c r="O9" i="3"/>
  <c r="N25" i="3" l="1"/>
  <c r="N23" i="3"/>
  <c r="N21" i="3"/>
  <c r="N19" i="3"/>
  <c r="N17" i="3"/>
  <c r="N15" i="3"/>
  <c r="N13" i="3"/>
  <c r="N11" i="3"/>
  <c r="N9" i="3"/>
  <c r="O25" i="3"/>
  <c r="O23" i="3"/>
  <c r="O21" i="3"/>
  <c r="O19" i="3"/>
  <c r="O17" i="3"/>
  <c r="O15" i="3"/>
  <c r="O13" i="3"/>
  <c r="O11" i="3"/>
  <c r="O7" i="3"/>
  <c r="N8" i="3" l="1"/>
  <c r="R6" i="3" l="1"/>
  <c r="D9" i="3" l="1"/>
  <c r="F9" i="3" s="1"/>
  <c r="O8" i="3"/>
  <c r="P8" i="3" s="1"/>
  <c r="G8" i="3" s="1"/>
  <c r="I8" i="3" l="1"/>
  <c r="R7" i="3"/>
  <c r="N10" i="3"/>
  <c r="O10" i="3" l="1"/>
  <c r="P10" i="3" s="1"/>
  <c r="G9" i="3" s="1"/>
  <c r="D10" i="3"/>
  <c r="F10" i="3" s="1"/>
  <c r="I9" i="3" l="1"/>
  <c r="R8" i="3"/>
  <c r="N12" i="3"/>
  <c r="O12" i="3" l="1"/>
  <c r="P12" i="3" s="1"/>
  <c r="G10" i="3" s="1"/>
  <c r="D11" i="3"/>
  <c r="F11" i="3" s="1"/>
  <c r="I10" i="3" l="1"/>
  <c r="R9" i="3"/>
  <c r="N14" i="3"/>
  <c r="O14" i="3" l="1"/>
  <c r="P14" i="3" s="1"/>
  <c r="G11" i="3" s="1"/>
  <c r="D12" i="3"/>
  <c r="F12" i="3" s="1"/>
  <c r="I11" i="3" l="1"/>
  <c r="R10" i="3"/>
  <c r="N16" i="3"/>
  <c r="D13" i="3" l="1"/>
  <c r="F13" i="3" s="1"/>
  <c r="O16" i="3"/>
  <c r="P16" i="3" s="1"/>
  <c r="G12" i="3" s="1"/>
  <c r="I12" i="3" l="1"/>
  <c r="N18" i="3"/>
  <c r="R11" i="3"/>
  <c r="O18" i="3" l="1"/>
  <c r="P18" i="3" s="1"/>
  <c r="G13" i="3" s="1"/>
  <c r="D14" i="3"/>
  <c r="F14" i="3" s="1"/>
  <c r="I13" i="3" l="1"/>
  <c r="N20" i="3"/>
  <c r="R12" i="3"/>
  <c r="D15" i="3" l="1"/>
  <c r="F15" i="3" s="1"/>
  <c r="O20" i="3"/>
  <c r="P20" i="3" s="1"/>
  <c r="G14" i="3" s="1"/>
  <c r="I14" i="3" l="1"/>
  <c r="N22" i="3"/>
  <c r="R13" i="3"/>
  <c r="O22" i="3" l="1"/>
  <c r="P22" i="3" s="1"/>
  <c r="G15" i="3" s="1"/>
  <c r="D16" i="3"/>
  <c r="F16" i="3" s="1"/>
  <c r="I15" i="3" l="1"/>
  <c r="R14" i="3"/>
  <c r="N24" i="3"/>
  <c r="D17" i="3" l="1"/>
  <c r="F17" i="3" s="1"/>
  <c r="O24" i="3"/>
  <c r="P24" i="3" s="1"/>
  <c r="G16" i="3" s="1"/>
  <c r="M9" i="3" l="1"/>
  <c r="M8" i="3"/>
  <c r="I16" i="3"/>
  <c r="N26" i="3"/>
  <c r="R15" i="3"/>
  <c r="O26" i="3" l="1"/>
  <c r="P26" i="3" s="1"/>
  <c r="G17" i="3" s="1"/>
  <c r="L18" i="3" s="1"/>
  <c r="I17" i="3" l="1"/>
  <c r="M11" i="3" l="1"/>
  <c r="J4" i="3"/>
  <c r="H8" i="3"/>
  <c r="H9" i="3"/>
  <c r="H10" i="3"/>
  <c r="H11" i="3"/>
  <c r="H12" i="3"/>
  <c r="H13" i="3"/>
  <c r="H14" i="3"/>
  <c r="H15" i="3"/>
  <c r="H16" i="3"/>
  <c r="H17" i="3"/>
  <c r="L19" i="3" l="1"/>
  <c r="S15" i="3"/>
  <c r="S11" i="3"/>
  <c r="S7" i="3"/>
  <c r="S14" i="3"/>
  <c r="S10" i="3"/>
  <c r="S6" i="3"/>
  <c r="J8" i="3"/>
  <c r="J9" i="3" s="1"/>
  <c r="J10" i="3" s="1"/>
  <c r="J11" i="3" s="1"/>
  <c r="J12" i="3" s="1"/>
  <c r="J13" i="3" s="1"/>
  <c r="J14" i="3" s="1"/>
  <c r="J15" i="3" s="1"/>
  <c r="J16" i="3" s="1"/>
  <c r="J17" i="3" s="1"/>
  <c r="S13" i="3"/>
  <c r="S9" i="3"/>
  <c r="S12" i="3"/>
  <c r="S8" i="3"/>
</calcChain>
</file>

<file path=xl/comments1.xml><?xml version="1.0" encoding="utf-8"?>
<comments xmlns="http://schemas.openxmlformats.org/spreadsheetml/2006/main">
  <authors>
    <author>Dr. Jim Mirabella</author>
  </authors>
  <commentList>
    <comment ref="H7" authorId="0">
      <text>
        <r>
          <rPr>
            <b/>
            <sz val="9"/>
            <color indexed="81"/>
            <rFont val="Tahoma"/>
            <family val="2"/>
          </rPr>
          <t>The RELATIVE FREQUENCY is the % of the data set in which the values in the chosen range appear.  It is computed as the Frequency divided by the sample size.</t>
        </r>
      </text>
    </comment>
    <comment ref="I7" authorId="0">
      <text>
        <r>
          <rPr>
            <b/>
            <sz val="9"/>
            <color indexed="81"/>
            <rFont val="Tahoma"/>
            <family val="2"/>
          </rPr>
          <t>The CUMULATIVE FREQUENCY tells you how many observations are in this range or lower. It is computed by adding the frequency totals of this row and all prior rows.</t>
        </r>
      </text>
    </comment>
    <comment ref="J7" authorId="0">
      <text>
        <r>
          <rPr>
            <b/>
            <sz val="9"/>
            <color indexed="81"/>
            <rFont val="Tahoma"/>
            <family val="2"/>
          </rPr>
          <t>The CUMULATIVE RELATIVE FREQUENCY tells you the percent of total observations are in this range or lower. It is computed by adding the relative frequency totals of this row and all prior rows or by dividing this row's cumulative frequency by the sample size.</t>
        </r>
      </text>
    </comment>
    <comment ref="L18" authorId="0">
      <text>
        <r>
          <rPr>
            <b/>
            <sz val="9"/>
            <color indexed="81"/>
            <rFont val="Tahoma"/>
            <family val="2"/>
          </rPr>
          <t>This is the sample size (i.e., the number of values in the data set).  If it doesn't match with the total in the data set, then some values were not included in this table and should be added or some were included more than once because of overlapping intervals capturing the same values.</t>
        </r>
      </text>
    </comment>
  </commentList>
</comments>
</file>

<file path=xl/sharedStrings.xml><?xml version="1.0" encoding="utf-8"?>
<sst xmlns="http://schemas.openxmlformats.org/spreadsheetml/2006/main" count="240" uniqueCount="228">
  <si>
    <t>Data</t>
  </si>
  <si>
    <t>Observation 1</t>
  </si>
  <si>
    <t>Observation 2</t>
  </si>
  <si>
    <t>Observation 3</t>
  </si>
  <si>
    <t>Observation 4</t>
  </si>
  <si>
    <t>Observation 5</t>
  </si>
  <si>
    <t>Observation 6</t>
  </si>
  <si>
    <t>Observation 7</t>
  </si>
  <si>
    <t>Observation 8</t>
  </si>
  <si>
    <t>Observation 9</t>
  </si>
  <si>
    <t>Observation 10</t>
  </si>
  <si>
    <t>Observation 11</t>
  </si>
  <si>
    <t>Observation 12</t>
  </si>
  <si>
    <t>Observation 13</t>
  </si>
  <si>
    <t>Observation 14</t>
  </si>
  <si>
    <t>Observation 15</t>
  </si>
  <si>
    <t>Observation 16</t>
  </si>
  <si>
    <t>Observation 17</t>
  </si>
  <si>
    <t>Observation 18</t>
  </si>
  <si>
    <t>Observation 19</t>
  </si>
  <si>
    <t>Observation 20</t>
  </si>
  <si>
    <t>Observation 21</t>
  </si>
  <si>
    <t>Observation 22</t>
  </si>
  <si>
    <t>Observation 23</t>
  </si>
  <si>
    <t>Observation 24</t>
  </si>
  <si>
    <t>Observation 25</t>
  </si>
  <si>
    <t>Observation 26</t>
  </si>
  <si>
    <t>Observation 27</t>
  </si>
  <si>
    <t>Observation 28</t>
  </si>
  <si>
    <t>Observation 29</t>
  </si>
  <si>
    <t>Observation 30</t>
  </si>
  <si>
    <t>Observation 31</t>
  </si>
  <si>
    <t>Observation 32</t>
  </si>
  <si>
    <t>Observation 33</t>
  </si>
  <si>
    <t>Observation 34</t>
  </si>
  <si>
    <t>Observation 35</t>
  </si>
  <si>
    <t>Observation 36</t>
  </si>
  <si>
    <t>Observation 37</t>
  </si>
  <si>
    <t>Observation 38</t>
  </si>
  <si>
    <t>Observation 39</t>
  </si>
  <si>
    <t>Observation 40</t>
  </si>
  <si>
    <t>Observation 41</t>
  </si>
  <si>
    <t>Observation 42</t>
  </si>
  <si>
    <t>Observation 43</t>
  </si>
  <si>
    <t>Observation 44</t>
  </si>
  <si>
    <t>Observation 45</t>
  </si>
  <si>
    <t>Observation 46</t>
  </si>
  <si>
    <t>Observation 47</t>
  </si>
  <si>
    <t>Observation 48</t>
  </si>
  <si>
    <t>Observation 49</t>
  </si>
  <si>
    <t>Observation 50</t>
  </si>
  <si>
    <t>Observation 51</t>
  </si>
  <si>
    <t>Observation 52</t>
  </si>
  <si>
    <t>Observation 53</t>
  </si>
  <si>
    <t>Observation 54</t>
  </si>
  <si>
    <t>Observation 55</t>
  </si>
  <si>
    <t>Observation 56</t>
  </si>
  <si>
    <t>Observation 57</t>
  </si>
  <si>
    <t>Observation 58</t>
  </si>
  <si>
    <t>Observation 59</t>
  </si>
  <si>
    <t>Observation 60</t>
  </si>
  <si>
    <t>Observation 61</t>
  </si>
  <si>
    <t>Observation 62</t>
  </si>
  <si>
    <t>Observation 63</t>
  </si>
  <si>
    <t>Observation 64</t>
  </si>
  <si>
    <t>Observation 65</t>
  </si>
  <si>
    <t>Observation 66</t>
  </si>
  <si>
    <t>Observation 67</t>
  </si>
  <si>
    <t>Observation 68</t>
  </si>
  <si>
    <t>Observation 69</t>
  </si>
  <si>
    <t>Observation 70</t>
  </si>
  <si>
    <t>Observation 71</t>
  </si>
  <si>
    <t>Observation 72</t>
  </si>
  <si>
    <t>Observation 73</t>
  </si>
  <si>
    <t>Observation 74</t>
  </si>
  <si>
    <t>Observation 75</t>
  </si>
  <si>
    <t>Observation 76</t>
  </si>
  <si>
    <t>Observation 77</t>
  </si>
  <si>
    <t>Observation 78</t>
  </si>
  <si>
    <t>Observation 79</t>
  </si>
  <si>
    <t>Observation 80</t>
  </si>
  <si>
    <t>Observation 81</t>
  </si>
  <si>
    <t>Observation 82</t>
  </si>
  <si>
    <t>Observation 83</t>
  </si>
  <si>
    <t>Observation 84</t>
  </si>
  <si>
    <t>Observation 85</t>
  </si>
  <si>
    <t>Observation 86</t>
  </si>
  <si>
    <t>Observation 87</t>
  </si>
  <si>
    <t>Observation 88</t>
  </si>
  <si>
    <t>Observation 89</t>
  </si>
  <si>
    <t>Observation 90</t>
  </si>
  <si>
    <t>Observation 91</t>
  </si>
  <si>
    <t>Observation 92</t>
  </si>
  <si>
    <t>Observation 93</t>
  </si>
  <si>
    <t>Observation 94</t>
  </si>
  <si>
    <t>Observation 95</t>
  </si>
  <si>
    <t>Observation 96</t>
  </si>
  <si>
    <t>Observation 97</t>
  </si>
  <si>
    <t>Observation 98</t>
  </si>
  <si>
    <t>Observation 99</t>
  </si>
  <si>
    <t>Observation 100</t>
  </si>
  <si>
    <t>Range</t>
  </si>
  <si>
    <t>Observation #</t>
  </si>
  <si>
    <t>Relative</t>
  </si>
  <si>
    <t>Cumulative</t>
  </si>
  <si>
    <t>Cum. Rel.</t>
  </si>
  <si>
    <t>Frequency</t>
  </si>
  <si>
    <r>
      <t>&lt;</t>
    </r>
    <r>
      <rPr>
        <sz val="12"/>
        <rFont val="Arial"/>
        <family val="2"/>
      </rPr>
      <t xml:space="preserve"> X &lt;</t>
    </r>
  </si>
  <si>
    <t>Freq</t>
  </si>
  <si>
    <t>Observation 101</t>
  </si>
  <si>
    <t>Observation 102</t>
  </si>
  <si>
    <t>Observation 103</t>
  </si>
  <si>
    <t>Observation 104</t>
  </si>
  <si>
    <t>Observation 105</t>
  </si>
  <si>
    <t>Observation 106</t>
  </si>
  <si>
    <t>Observation 107</t>
  </si>
  <si>
    <t>Observation 108</t>
  </si>
  <si>
    <t>Observation 109</t>
  </si>
  <si>
    <t>Observation 110</t>
  </si>
  <si>
    <t>Observation 111</t>
  </si>
  <si>
    <t>Observation 112</t>
  </si>
  <si>
    <t>Observation 113</t>
  </si>
  <si>
    <t>Observation 114</t>
  </si>
  <si>
    <t>Observation 115</t>
  </si>
  <si>
    <t>Observation 116</t>
  </si>
  <si>
    <t>Observation 117</t>
  </si>
  <si>
    <t>Observation 118</t>
  </si>
  <si>
    <t>Observation 119</t>
  </si>
  <si>
    <t>Observation 120</t>
  </si>
  <si>
    <t>Observation 121</t>
  </si>
  <si>
    <t>Observation 122</t>
  </si>
  <si>
    <t>Observation 123</t>
  </si>
  <si>
    <t>Observation 124</t>
  </si>
  <si>
    <t>Observation 125</t>
  </si>
  <si>
    <t>Observation 126</t>
  </si>
  <si>
    <t>Observation 127</t>
  </si>
  <si>
    <t>Observation 128</t>
  </si>
  <si>
    <t>Observation 129</t>
  </si>
  <si>
    <t>Observation 130</t>
  </si>
  <si>
    <t>Observation 131</t>
  </si>
  <si>
    <t>Observation 132</t>
  </si>
  <si>
    <t>Observation 133</t>
  </si>
  <si>
    <t>Observation 134</t>
  </si>
  <si>
    <t>Observation 135</t>
  </si>
  <si>
    <t>Observation 136</t>
  </si>
  <si>
    <t>Observation 137</t>
  </si>
  <si>
    <t>Observation 138</t>
  </si>
  <si>
    <t>Observation 139</t>
  </si>
  <si>
    <t>Observation 140</t>
  </si>
  <si>
    <t>Observation 141</t>
  </si>
  <si>
    <t>Observation 142</t>
  </si>
  <si>
    <t>Observation 143</t>
  </si>
  <si>
    <t>Observation 144</t>
  </si>
  <si>
    <t>Observation 145</t>
  </si>
  <si>
    <t>Observation 146</t>
  </si>
  <si>
    <t>Observation 147</t>
  </si>
  <si>
    <t>Observation 148</t>
  </si>
  <si>
    <t>Observation 149</t>
  </si>
  <si>
    <t>Observation 150</t>
  </si>
  <si>
    <t>Observation 151</t>
  </si>
  <si>
    <t>Observation 152</t>
  </si>
  <si>
    <t>Observation 153</t>
  </si>
  <si>
    <t>Observation 154</t>
  </si>
  <si>
    <t>Observation 155</t>
  </si>
  <si>
    <t>Observation 156</t>
  </si>
  <si>
    <t>Observation 157</t>
  </si>
  <si>
    <t>Observation 158</t>
  </si>
  <si>
    <t>Observation 159</t>
  </si>
  <si>
    <t>Observation 160</t>
  </si>
  <si>
    <t>Observation 161</t>
  </si>
  <si>
    <t>Observation 162</t>
  </si>
  <si>
    <t>Observation 163</t>
  </si>
  <si>
    <t>Observation 164</t>
  </si>
  <si>
    <t>Observation 165</t>
  </si>
  <si>
    <t>Observation 166</t>
  </si>
  <si>
    <t>Observation 167</t>
  </si>
  <si>
    <t>Observation 168</t>
  </si>
  <si>
    <t>Observation 169</t>
  </si>
  <si>
    <t>Observation 170</t>
  </si>
  <si>
    <t>Observation 171</t>
  </si>
  <si>
    <t>Observation 172</t>
  </si>
  <si>
    <t>Observation 173</t>
  </si>
  <si>
    <t>Observation 174</t>
  </si>
  <si>
    <t>Observation 175</t>
  </si>
  <si>
    <t>Observation 176</t>
  </si>
  <si>
    <t>Observation 177</t>
  </si>
  <si>
    <t>Observation 178</t>
  </si>
  <si>
    <t>Observation 179</t>
  </si>
  <si>
    <t>Observation 180</t>
  </si>
  <si>
    <t>Observation 181</t>
  </si>
  <si>
    <t>Observation 182</t>
  </si>
  <si>
    <t>Observation 183</t>
  </si>
  <si>
    <t>Observation 184</t>
  </si>
  <si>
    <t>Observation 185</t>
  </si>
  <si>
    <t>Observation 186</t>
  </si>
  <si>
    <t>Observation 187</t>
  </si>
  <si>
    <t>Observation 188</t>
  </si>
  <si>
    <t>Observation 189</t>
  </si>
  <si>
    <t>Observation 190</t>
  </si>
  <si>
    <t>Observation 191</t>
  </si>
  <si>
    <t>Observation 192</t>
  </si>
  <si>
    <t>Observation 193</t>
  </si>
  <si>
    <t>Observation 194</t>
  </si>
  <si>
    <t>Observation 195</t>
  </si>
  <si>
    <t>Observation 196</t>
  </si>
  <si>
    <t>Observation 197</t>
  </si>
  <si>
    <t>Observation 198</t>
  </si>
  <si>
    <t>Observation 199</t>
  </si>
  <si>
    <t>Observation 200</t>
  </si>
  <si>
    <t>Number of intervals</t>
  </si>
  <si>
    <t>SD</t>
  </si>
  <si>
    <t xml:space="preserve">Interval width = </t>
  </si>
  <si>
    <t>Interval Number</t>
  </si>
  <si>
    <t>Automatic Histogram Generator</t>
  </si>
  <si>
    <t>Upper Limit</t>
  </si>
  <si>
    <t>Lower Limit</t>
  </si>
  <si>
    <t>Checks:</t>
  </si>
  <si>
    <t>1. Sample Size =</t>
  </si>
  <si>
    <t>2. Frequency Sum =</t>
  </si>
  <si>
    <r>
      <t>Directions</t>
    </r>
    <r>
      <rPr>
        <b/>
        <sz val="12"/>
        <color rgb="FF00AC4E"/>
        <rFont val="Arial"/>
        <family val="2"/>
      </rPr>
      <t>:</t>
    </r>
    <r>
      <rPr>
        <sz val="12"/>
        <color rgb="FF00AC4E"/>
        <rFont val="Arial"/>
        <family val="2"/>
      </rPr>
      <t xml:space="preserve"> Enter your data in the data column, in no particular order. Even though the observation numbers only go up to 200, you can enter as many as you want. Note that there is a maximum of 10 histogram intervals; the worksheet can be modified to increase the number of intervals.</t>
    </r>
  </si>
  <si>
    <t>(Select width rule:)</t>
  </si>
  <si>
    <t>Scott's</t>
  </si>
  <si>
    <t>Sturgis'</t>
  </si>
  <si>
    <t>This is a set of 200 observations for use in trying out the Histogram Generator.</t>
  </si>
  <si>
    <t>DATA</t>
  </si>
  <si>
    <t>Copy the DATA into columns B8:B207 in the Histogram Generator.</t>
  </si>
  <si>
    <t>N</t>
  </si>
  <si>
    <t>Freedman-Diaconis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</si>
</sst>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0"/>
      <name val="Arial"/>
    </font>
    <font>
      <b/>
      <sz val="10"/>
      <name val="Arial"/>
      <family val="2"/>
    </font>
    <font>
      <sz val="10"/>
      <name val="Arial"/>
      <family val="2"/>
    </font>
    <font>
      <b/>
      <sz val="12"/>
      <name val="Arial"/>
      <family val="2"/>
    </font>
    <font>
      <sz val="12"/>
      <name val="Arial"/>
      <family val="2"/>
    </font>
    <font>
      <b/>
      <sz val="10"/>
      <name val="Arial"/>
      <family val="2"/>
    </font>
    <font>
      <sz val="10"/>
      <name val="Century Gothic"/>
      <family val="2"/>
    </font>
    <font>
      <b/>
      <sz val="9"/>
      <color indexed="81"/>
      <name val="Tahoma"/>
      <family val="2"/>
    </font>
    <font>
      <sz val="11"/>
      <name val="Arial"/>
      <family val="2"/>
    </font>
    <font>
      <b/>
      <sz val="14"/>
      <name val="Arial"/>
      <family val="2"/>
    </font>
    <font>
      <b/>
      <u/>
      <sz val="10"/>
      <color rgb="FF00AC4E"/>
      <name val="Arial"/>
      <family val="2"/>
    </font>
    <font>
      <b/>
      <u/>
      <sz val="12"/>
      <color rgb="FF00AC4E"/>
      <name val="Arial"/>
      <family val="2"/>
    </font>
    <font>
      <b/>
      <sz val="12"/>
      <color rgb="FF00AC4E"/>
      <name val="Arial"/>
      <family val="2"/>
    </font>
    <font>
      <sz val="12"/>
      <color rgb="FF00AC4E"/>
      <name val="Arial"/>
      <family val="2"/>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9CFEAF"/>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auto="1"/>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0" fillId="0" borderId="0" xfId="0"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4" fillId="2" borderId="1" xfId="0" applyFont="1" applyFill="1" applyBorder="1" applyAlignment="1" applyProtection="1">
      <alignment horizontal="center"/>
      <protection locked="0"/>
    </xf>
    <xf numFmtId="0" fontId="3" fillId="0" borderId="0" xfId="0" applyFont="1" applyAlignment="1" applyProtection="1">
      <alignment horizontal="left"/>
      <protection locked="0"/>
    </xf>
    <xf numFmtId="0" fontId="4" fillId="2" borderId="3" xfId="0" applyFont="1" applyFill="1" applyBorder="1" applyAlignment="1" applyProtection="1">
      <alignment horizontal="center"/>
      <protection locked="0"/>
    </xf>
    <xf numFmtId="0" fontId="4" fillId="0" borderId="0" xfId="0" quotePrefix="1" applyFont="1" applyProtection="1">
      <protection locked="0"/>
    </xf>
    <xf numFmtId="0" fontId="0" fillId="0" borderId="0" xfId="0" applyAlignment="1" applyProtection="1">
      <alignment horizontal="left"/>
      <protection locked="0"/>
    </xf>
    <xf numFmtId="0" fontId="0" fillId="3" borderId="3" xfId="0" applyFill="1" applyBorder="1" applyAlignment="1" applyProtection="1">
      <alignment horizontal="left"/>
      <protection locked="0"/>
    </xf>
    <xf numFmtId="0" fontId="0" fillId="3" borderId="7" xfId="0" applyFill="1" applyBorder="1" applyAlignment="1" applyProtection="1">
      <alignment horizontal="left"/>
      <protection locked="0"/>
    </xf>
    <xf numFmtId="2" fontId="0" fillId="0" borderId="0" xfId="0" applyNumberForma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right"/>
      <protection locked="0"/>
    </xf>
    <xf numFmtId="0" fontId="5" fillId="0" borderId="1" xfId="0" applyFont="1" applyBorder="1" applyAlignment="1" applyProtection="1">
      <alignment horizontal="center"/>
      <protection locked="0"/>
    </xf>
    <xf numFmtId="0" fontId="5" fillId="0" borderId="8" xfId="0" applyFont="1" applyBorder="1" applyAlignment="1" applyProtection="1">
      <alignment horizontal="center" wrapText="1"/>
      <protection locked="0"/>
    </xf>
    <xf numFmtId="0" fontId="0" fillId="0" borderId="0" xfId="0" applyAlignment="1">
      <alignment horizontal="center"/>
    </xf>
    <xf numFmtId="0" fontId="5" fillId="0" borderId="7" xfId="0" applyFont="1" applyBorder="1" applyAlignment="1" applyProtection="1">
      <alignment horizontal="center"/>
      <protection locked="0"/>
    </xf>
    <xf numFmtId="0" fontId="6" fillId="0" borderId="0" xfId="0" applyFont="1" applyFill="1" applyBorder="1" applyProtection="1"/>
    <xf numFmtId="0" fontId="6" fillId="0" borderId="0" xfId="0" applyFont="1" applyFill="1" applyBorder="1" applyAlignment="1" applyProtection="1">
      <alignment horizontal="center"/>
    </xf>
    <xf numFmtId="0" fontId="9" fillId="0" borderId="0" xfId="0" applyFont="1" applyAlignment="1" applyProtection="1">
      <alignment horizontal="left"/>
      <protection locked="0"/>
    </xf>
    <xf numFmtId="0" fontId="3" fillId="4" borderId="4"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164" fontId="3" fillId="4" borderId="5" xfId="0" applyNumberFormat="1" applyFont="1" applyFill="1" applyBorder="1" applyAlignment="1" applyProtection="1">
      <alignment horizontal="center"/>
    </xf>
    <xf numFmtId="164" fontId="3" fillId="4" borderId="4" xfId="1" applyNumberFormat="1" applyFont="1" applyFill="1" applyBorder="1" applyAlignment="1" applyProtection="1">
      <alignment horizontal="center"/>
    </xf>
    <xf numFmtId="164" fontId="3" fillId="4" borderId="5" xfId="1" applyNumberFormat="1" applyFont="1" applyFill="1" applyBorder="1" applyAlignment="1" applyProtection="1">
      <alignment horizontal="center"/>
    </xf>
    <xf numFmtId="164" fontId="3" fillId="4" borderId="6" xfId="1" applyNumberFormat="1" applyFont="1" applyFill="1" applyBorder="1" applyAlignment="1" applyProtection="1">
      <alignment horizontal="center"/>
    </xf>
    <xf numFmtId="0" fontId="8" fillId="0" borderId="0" xfId="0" applyFont="1" applyAlignment="1" applyProtection="1">
      <alignment horizontal="left"/>
      <protection locked="0"/>
    </xf>
    <xf numFmtId="0" fontId="3" fillId="4" borderId="4" xfId="0" applyFont="1" applyFill="1" applyBorder="1" applyAlignment="1" applyProtection="1">
      <alignment horizontal="center"/>
    </xf>
    <xf numFmtId="0" fontId="3" fillId="4" borderId="6" xfId="0" applyFont="1" applyFill="1" applyBorder="1" applyAlignment="1" applyProtection="1">
      <alignment horizontal="center"/>
    </xf>
    <xf numFmtId="0" fontId="9" fillId="0" borderId="0" xfId="0" applyFont="1" applyAlignment="1" applyProtection="1">
      <alignment horizontal="left"/>
      <protection locked="0"/>
    </xf>
    <xf numFmtId="0" fontId="11"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0" fontId="3" fillId="4" borderId="4" xfId="0" applyFont="1" applyFill="1" applyBorder="1" applyAlignment="1" applyProtection="1">
      <alignment horizontal="center" wrapText="1"/>
    </xf>
    <xf numFmtId="0" fontId="3" fillId="4" borderId="6" xfId="0" applyFont="1" applyFill="1" applyBorder="1" applyAlignment="1" applyProtection="1">
      <alignment horizontal="center" wrapText="1"/>
    </xf>
    <xf numFmtId="0" fontId="1" fillId="0" borderId="3" xfId="0" applyFont="1" applyBorder="1" applyAlignment="1" applyProtection="1">
      <protection locked="0"/>
    </xf>
    <xf numFmtId="0" fontId="1" fillId="0" borderId="0" xfId="0" applyFont="1" applyAlignment="1" applyProtection="1">
      <protection locked="0"/>
    </xf>
    <xf numFmtId="0" fontId="1" fillId="0" borderId="0" xfId="0" applyFont="1" applyAlignment="1" applyProtection="1">
      <alignment horizontal="right"/>
      <protection locked="0"/>
    </xf>
    <xf numFmtId="165" fontId="1" fillId="0" borderId="0" xfId="0" applyNumberFormat="1" applyFont="1" applyAlignment="1" applyProtection="1">
      <alignment horizontal="center"/>
      <protection locked="0"/>
    </xf>
    <xf numFmtId="165" fontId="4" fillId="2" borderId="2" xfId="0" applyNumberFormat="1" applyFont="1" applyFill="1" applyBorder="1" applyAlignment="1" applyProtection="1">
      <alignment horizontal="center"/>
      <protection locked="0"/>
    </xf>
    <xf numFmtId="0" fontId="2" fillId="0" borderId="0" xfId="0" applyFont="1"/>
    <xf numFmtId="0" fontId="1" fillId="0" borderId="0" xfId="0" applyFont="1" applyAlignment="1">
      <alignment horizontal="center"/>
    </xf>
    <xf numFmtId="0" fontId="1" fillId="0" borderId="9"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AC4E"/>
      <color rgb="FFC9FD95"/>
      <color rgb="FF9CFEAF"/>
      <color rgb="FF6BFD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Histogram</a:t>
            </a:r>
          </a:p>
        </c:rich>
      </c:tx>
      <c:layout>
        <c:manualLayout>
          <c:xMode val="edge"/>
          <c:yMode val="edge"/>
          <c:x val="0.42857207418609095"/>
          <c:y val="3.6423762679532436E-2"/>
        </c:manualLayout>
      </c:layout>
      <c:overlay val="0"/>
      <c:spPr>
        <a:noFill/>
        <a:ln w="25400">
          <a:noFill/>
        </a:ln>
      </c:spPr>
    </c:title>
    <c:autoTitleDeleted val="0"/>
    <c:plotArea>
      <c:layout>
        <c:manualLayout>
          <c:layoutTarget val="inner"/>
          <c:xMode val="edge"/>
          <c:yMode val="edge"/>
          <c:x val="9.353757031510801E-2"/>
          <c:y val="0.14569536423841059"/>
          <c:w val="0.88265452715529191"/>
          <c:h val="0.7185430463576159"/>
        </c:manualLayout>
      </c:layout>
      <c:barChart>
        <c:barDir val="col"/>
        <c:grouping val="clustered"/>
        <c:varyColors val="0"/>
        <c:ser>
          <c:idx val="0"/>
          <c:order val="0"/>
          <c:tx>
            <c:strRef>
              <c:f>'Histogram Generator '!$S$5</c:f>
              <c:strCache>
                <c:ptCount val="1"/>
                <c:pt idx="0">
                  <c:v>Freq</c:v>
                </c:pt>
              </c:strCache>
            </c:strRef>
          </c:tx>
          <c:spPr>
            <a:solidFill>
              <a:srgbClr val="FF00FF"/>
            </a:solidFill>
            <a:ln w="12700">
              <a:solidFill>
                <a:srgbClr val="000000"/>
              </a:solidFill>
              <a:prstDash val="solid"/>
            </a:ln>
          </c:spPr>
          <c:invertIfNegative val="0"/>
          <c:cat>
            <c:strRef>
              <c:f>'Histogram Generator '!$R$6:$R$15</c:f>
              <c:strCache>
                <c:ptCount val="8"/>
                <c:pt idx="0">
                  <c:v>2.8 ~ 2.949</c:v>
                </c:pt>
                <c:pt idx="1">
                  <c:v>2.949 ~ 3.098</c:v>
                </c:pt>
                <c:pt idx="2">
                  <c:v>3.098 ~ 3.247</c:v>
                </c:pt>
                <c:pt idx="3">
                  <c:v>3.247 ~ 3.396</c:v>
                </c:pt>
                <c:pt idx="4">
                  <c:v>3.396 ~ 3.545</c:v>
                </c:pt>
                <c:pt idx="5">
                  <c:v>3.545 ~ 3.694</c:v>
                </c:pt>
                <c:pt idx="6">
                  <c:v>3.694 ~ 3.843</c:v>
                </c:pt>
                <c:pt idx="7">
                  <c:v>3.843 ~ 3.99</c:v>
                </c:pt>
              </c:strCache>
            </c:strRef>
          </c:cat>
          <c:val>
            <c:numRef>
              <c:f>'Histogram Generator '!$S$6:$S$15</c:f>
              <c:numCache>
                <c:formatCode>General</c:formatCode>
                <c:ptCount val="10"/>
                <c:pt idx="0">
                  <c:v>7.4999999999999997E-2</c:v>
                </c:pt>
                <c:pt idx="1">
                  <c:v>0.11</c:v>
                </c:pt>
                <c:pt idx="2">
                  <c:v>0.14499999999999999</c:v>
                </c:pt>
                <c:pt idx="3">
                  <c:v>0.12</c:v>
                </c:pt>
                <c:pt idx="4">
                  <c:v>0.15</c:v>
                </c:pt>
                <c:pt idx="5">
                  <c:v>0.17499999999999999</c:v>
                </c:pt>
                <c:pt idx="6">
                  <c:v>0.15</c:v>
                </c:pt>
                <c:pt idx="7">
                  <c:v>7.4999999999999997E-2</c:v>
                </c:pt>
                <c:pt idx="8">
                  <c:v>0</c:v>
                </c:pt>
                <c:pt idx="9">
                  <c:v>0</c:v>
                </c:pt>
              </c:numCache>
            </c:numRef>
          </c:val>
        </c:ser>
        <c:dLbls>
          <c:showLegendKey val="0"/>
          <c:showVal val="0"/>
          <c:showCatName val="0"/>
          <c:showSerName val="0"/>
          <c:showPercent val="0"/>
          <c:showBubbleSize val="0"/>
        </c:dLbls>
        <c:gapWidth val="0"/>
        <c:axId val="101447168"/>
        <c:axId val="101448704"/>
      </c:barChart>
      <c:catAx>
        <c:axId val="10144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1448704"/>
        <c:crosses val="autoZero"/>
        <c:auto val="1"/>
        <c:lblAlgn val="ctr"/>
        <c:lblOffset val="100"/>
        <c:tickLblSkip val="1"/>
        <c:tickMarkSkip val="1"/>
        <c:noMultiLvlLbl val="0"/>
      </c:catAx>
      <c:valAx>
        <c:axId val="1014487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01447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182880</xdr:colOff>
      <xdr:row>18</xdr:row>
      <xdr:rowOff>38100</xdr:rowOff>
    </xdr:from>
    <xdr:to>
      <xdr:col>9</xdr:col>
      <xdr:colOff>670560</xdr:colOff>
      <xdr:row>33</xdr:row>
      <xdr:rowOff>45720</xdr:rowOff>
    </xdr:to>
    <xdr:graphicFrame macro="">
      <xdr:nvGraphicFramePr>
        <xdr:cNvPr id="4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365760</xdr:colOff>
          <xdr:row>10</xdr:row>
          <xdr:rowOff>38100</xdr:rowOff>
        </xdr:from>
        <xdr:to>
          <xdr:col>11</xdr:col>
          <xdr:colOff>548640</xdr:colOff>
          <xdr:row>10</xdr:row>
          <xdr:rowOff>175260</xdr:rowOff>
        </xdr:to>
        <xdr:sp macro="" textlink="">
          <xdr:nvSpPr>
            <xdr:cNvPr id="4111" name="Option_Scott"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11</xdr:row>
          <xdr:rowOff>53340</xdr:rowOff>
        </xdr:from>
        <xdr:to>
          <xdr:col>11</xdr:col>
          <xdr:colOff>556260</xdr:colOff>
          <xdr:row>12</xdr:row>
          <xdr:rowOff>0</xdr:rowOff>
        </xdr:to>
        <xdr:sp macro="" textlink="">
          <xdr:nvSpPr>
            <xdr:cNvPr id="4112" name="Option_Sturgis"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0</xdr:row>
          <xdr:rowOff>175260</xdr:rowOff>
        </xdr:from>
        <xdr:to>
          <xdr:col>10</xdr:col>
          <xdr:colOff>175260</xdr:colOff>
          <xdr:row>3</xdr:row>
          <xdr:rowOff>83820</xdr:rowOff>
        </xdr:to>
        <xdr:sp macro="" textlink="">
          <xdr:nvSpPr>
            <xdr:cNvPr id="4113" name="Label1"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0</xdr:row>
          <xdr:rowOff>213360</xdr:rowOff>
        </xdr:from>
        <xdr:to>
          <xdr:col>11</xdr:col>
          <xdr:colOff>274320</xdr:colOff>
          <xdr:row>3</xdr:row>
          <xdr:rowOff>7620</xdr:rowOff>
        </xdr:to>
        <xdr:sp macro="" textlink="">
          <xdr:nvSpPr>
            <xdr:cNvPr id="4114" name="Generate_btn"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1</xdr:row>
          <xdr:rowOff>0</xdr:rowOff>
        </xdr:from>
        <xdr:to>
          <xdr:col>13</xdr:col>
          <xdr:colOff>190500</xdr:colOff>
          <xdr:row>2</xdr:row>
          <xdr:rowOff>213360</xdr:rowOff>
        </xdr:to>
        <xdr:sp macro="" textlink="">
          <xdr:nvSpPr>
            <xdr:cNvPr id="4116" name="Reset_btn"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12</xdr:row>
          <xdr:rowOff>60960</xdr:rowOff>
        </xdr:from>
        <xdr:to>
          <xdr:col>11</xdr:col>
          <xdr:colOff>556260</xdr:colOff>
          <xdr:row>12</xdr:row>
          <xdr:rowOff>182880</xdr:rowOff>
        </xdr:to>
        <xdr:sp macro="" textlink="">
          <xdr:nvSpPr>
            <xdr:cNvPr id="4117" name="Option_FreeDiac"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207"/>
  <sheetViews>
    <sheetView tabSelected="1" topLeftCell="B1" workbookViewId="0">
      <selection activeCell="L14" sqref="L14"/>
    </sheetView>
  </sheetViews>
  <sheetFormatPr defaultColWidth="9.109375" defaultRowHeight="15" x14ac:dyDescent="0.25"/>
  <cols>
    <col min="1" max="1" width="16.6640625" style="11" customWidth="1"/>
    <col min="2" max="2" width="11.109375" style="6" customWidth="1"/>
    <col min="3" max="3" width="11" style="1" customWidth="1"/>
    <col min="4" max="4" width="12.6640625" style="3" customWidth="1"/>
    <col min="5" max="5" width="6.5546875" style="3" customWidth="1"/>
    <col min="6" max="6" width="12" style="3" customWidth="1"/>
    <col min="7" max="8" width="13" style="2" customWidth="1"/>
    <col min="9" max="9" width="13.6640625" style="3" customWidth="1"/>
    <col min="10" max="10" width="13" style="2" customWidth="1"/>
    <col min="11" max="11" width="18.77734375" style="1" customWidth="1"/>
    <col min="12" max="12" width="13" style="1" customWidth="1"/>
    <col min="13" max="13" width="12.33203125" style="1" customWidth="1"/>
    <col min="14" max="14" width="8.21875" style="1" customWidth="1"/>
    <col min="15" max="15" width="8.77734375" style="1" customWidth="1"/>
    <col min="16" max="16" width="14.21875" style="1" customWidth="1"/>
    <col min="17" max="17" width="9.109375" style="1"/>
    <col min="18" max="18" width="14.33203125" style="1" customWidth="1"/>
    <col min="19" max="16384" width="9.109375" style="1"/>
  </cols>
  <sheetData>
    <row r="1" spans="1:19" ht="17.399999999999999" x14ac:dyDescent="0.3">
      <c r="A1" s="34" t="s">
        <v>213</v>
      </c>
      <c r="B1" s="34"/>
      <c r="C1" s="34"/>
      <c r="D1" s="34"/>
    </row>
    <row r="2" spans="1:19" ht="17.399999999999999" x14ac:dyDescent="0.3">
      <c r="B2" s="23"/>
      <c r="C2" s="23"/>
      <c r="D2" s="23"/>
      <c r="E2" s="23"/>
    </row>
    <row r="3" spans="1:19" ht="17.399999999999999" customHeight="1" x14ac:dyDescent="0.25">
      <c r="A3" s="35" t="s">
        <v>219</v>
      </c>
      <c r="B3" s="36"/>
      <c r="C3" s="36"/>
      <c r="D3" s="36"/>
      <c r="E3" s="36"/>
      <c r="F3" s="36"/>
      <c r="G3" s="36"/>
      <c r="H3" s="36"/>
    </row>
    <row r="4" spans="1:19" ht="46.2" customHeight="1" x14ac:dyDescent="0.3">
      <c r="A4" s="36"/>
      <c r="B4" s="36"/>
      <c r="C4" s="36"/>
      <c r="D4" s="36"/>
      <c r="E4" s="36"/>
      <c r="F4" s="36"/>
      <c r="G4" s="36"/>
      <c r="H4" s="36"/>
      <c r="J4" s="8" t="str">
        <f>IF($L$18&lt;COUNT($B$8:$B$1007),"WARNING: Not All Observations Included in Frequency Distribution","")</f>
        <v/>
      </c>
    </row>
    <row r="5" spans="1:19" ht="15.6" thickBot="1" x14ac:dyDescent="0.3">
      <c r="R5" s="4" t="s">
        <v>101</v>
      </c>
      <c r="S5" s="3" t="s">
        <v>108</v>
      </c>
    </row>
    <row r="6" spans="1:19" ht="27" customHeight="1" x14ac:dyDescent="0.3">
      <c r="A6" s="32" t="s">
        <v>102</v>
      </c>
      <c r="B6" s="32" t="s">
        <v>0</v>
      </c>
      <c r="C6" s="37" t="s">
        <v>212</v>
      </c>
      <c r="D6" s="37" t="s">
        <v>215</v>
      </c>
      <c r="E6" s="37"/>
      <c r="F6" s="37" t="s">
        <v>214</v>
      </c>
      <c r="G6" s="32" t="s">
        <v>106</v>
      </c>
      <c r="H6" s="24" t="s">
        <v>103</v>
      </c>
      <c r="I6" s="24" t="s">
        <v>104</v>
      </c>
      <c r="J6" s="24" t="s">
        <v>105</v>
      </c>
      <c r="K6" s="17" t="s">
        <v>210</v>
      </c>
      <c r="L6" s="18" t="s">
        <v>209</v>
      </c>
      <c r="R6" s="4" t="str">
        <f t="shared" ref="R6:R15" si="0">IF(ISNUMBER(D8),CONCATENATE(D8," ~ ",F8),"")</f>
        <v>2.8 ~ 2.949</v>
      </c>
      <c r="S6" s="3">
        <f t="shared" ref="S6:S15" si="1">IF(H8="",0,H8)</f>
        <v>7.4999999999999997E-2</v>
      </c>
    </row>
    <row r="7" spans="1:19" ht="16.2" thickBot="1" x14ac:dyDescent="0.35">
      <c r="A7" s="33"/>
      <c r="B7" s="33"/>
      <c r="C7" s="38"/>
      <c r="D7" s="38"/>
      <c r="E7" s="38"/>
      <c r="F7" s="38"/>
      <c r="G7" s="33"/>
      <c r="H7" s="26" t="s">
        <v>106</v>
      </c>
      <c r="I7" s="26" t="s">
        <v>106</v>
      </c>
      <c r="J7" s="26" t="s">
        <v>106</v>
      </c>
      <c r="K7" s="20">
        <f>STDEV(B8:B1007)</f>
        <v>0.30841041229514327</v>
      </c>
      <c r="L7" s="15">
        <v>8</v>
      </c>
      <c r="N7" s="6" t="str">
        <f>$B$6</f>
        <v>Data</v>
      </c>
      <c r="O7" s="6" t="str">
        <f>$B$6</f>
        <v>Data</v>
      </c>
      <c r="Q7" s="14"/>
      <c r="R7" s="4" t="str">
        <f t="shared" si="0"/>
        <v>2.949 ~ 3.098</v>
      </c>
      <c r="S7" s="3">
        <f t="shared" si="1"/>
        <v>0.11</v>
      </c>
    </row>
    <row r="8" spans="1:19" ht="15.6" x14ac:dyDescent="0.3">
      <c r="A8" s="12" t="s">
        <v>1</v>
      </c>
      <c r="B8" s="19">
        <v>2.82</v>
      </c>
      <c r="C8" s="25">
        <v>1</v>
      </c>
      <c r="D8" s="7">
        <f>MIN(B8:B1007)</f>
        <v>2.8</v>
      </c>
      <c r="E8" s="25" t="s">
        <v>107</v>
      </c>
      <c r="F8" s="43">
        <f>ROUND(D8 + L$9,3)</f>
        <v>2.9489999999999998</v>
      </c>
      <c r="G8" s="24">
        <f>IF(ISBLANK(F8),"",P8)</f>
        <v>15</v>
      </c>
      <c r="H8" s="28">
        <f>IF(ISNUMBER(G8),G8/L$18,"")</f>
        <v>7.4999999999999997E-2</v>
      </c>
      <c r="I8" s="24">
        <f>IF(ISNUMBER(G8),G8,"")</f>
        <v>15</v>
      </c>
      <c r="J8" s="28">
        <f>IF(ISNUMBER(H8),H8,"")</f>
        <v>7.4999999999999997E-2</v>
      </c>
      <c r="L8" s="6"/>
      <c r="M8" s="8" t="str">
        <f>IF(MAX(F8:F17)&lt;MAX(B8:B207),"WARNING: Maximum Score Not Included","")</f>
        <v/>
      </c>
      <c r="N8" s="6" t="str">
        <f>CONCATENATE("&gt;=",D8)</f>
        <v>&gt;=2.8</v>
      </c>
      <c r="O8" s="6" t="str">
        <f>CONCATENATE("&lt;",F8)</f>
        <v>&lt;2.949</v>
      </c>
      <c r="P8" s="6">
        <f>DCOUNTA($B$6:$B$1006,1,N7:O8)</f>
        <v>15</v>
      </c>
      <c r="Q8" s="14"/>
      <c r="R8" s="4" t="str">
        <f t="shared" si="0"/>
        <v>3.098 ~ 3.247</v>
      </c>
      <c r="S8" s="3">
        <f t="shared" si="1"/>
        <v>0.14499999999999999</v>
      </c>
    </row>
    <row r="9" spans="1:19" ht="15.6" x14ac:dyDescent="0.3">
      <c r="A9" s="12" t="s">
        <v>2</v>
      </c>
      <c r="B9" s="19">
        <v>3.49</v>
      </c>
      <c r="C9" s="25">
        <v>2</v>
      </c>
      <c r="D9" s="9">
        <f>IF($F8&gt;=MAX($B$8:$B1007),"",$F8)</f>
        <v>2.9489999999999998</v>
      </c>
      <c r="E9" s="25" t="s">
        <v>107</v>
      </c>
      <c r="F9" s="9">
        <f>IF(D9="","",IF(((MAX($B$8:B1007)-(F8+$L$9))/$L$7) &lt;=0.01,MAX(B$8:B1007),ROUND(D9+$L$9,3)))</f>
        <v>3.0979999999999999</v>
      </c>
      <c r="G9" s="25">
        <f>IF(ISBLANK(F9),"",P10)</f>
        <v>22</v>
      </c>
      <c r="H9" s="29">
        <f>IF(ISNUMBER(G9),G9/L$18,"")</f>
        <v>0.11</v>
      </c>
      <c r="I9" s="25">
        <f t="shared" ref="I9:I17" si="2">IF(ISNUMBER(G9),G9+I8,"")</f>
        <v>37</v>
      </c>
      <c r="J9" s="29">
        <f t="shared" ref="J9:J17" si="3">IF(ISNUMBER(H9),H9+J8,"")</f>
        <v>0.185</v>
      </c>
      <c r="K9" s="16" t="s">
        <v>211</v>
      </c>
      <c r="L9" s="42">
        <v>0.14900000393390656</v>
      </c>
      <c r="M9" s="8" t="str">
        <f>IF(MIN(D8:D17)&gt;MIN(B8:B207),"WARNING: Minimum Score Not Included","")</f>
        <v/>
      </c>
      <c r="N9" s="6" t="str">
        <f>$B$6</f>
        <v>Data</v>
      </c>
      <c r="O9" s="6" t="str">
        <f>$B$6</f>
        <v>Data</v>
      </c>
      <c r="P9" s="6"/>
      <c r="Q9" s="14"/>
      <c r="R9" s="4" t="str">
        <f t="shared" si="0"/>
        <v>3.247 ~ 3.396</v>
      </c>
      <c r="S9" s="3">
        <f t="shared" si="1"/>
        <v>0.12</v>
      </c>
    </row>
    <row r="10" spans="1:19" ht="15.6" x14ac:dyDescent="0.3">
      <c r="A10" s="12" t="s">
        <v>3</v>
      </c>
      <c r="B10" s="19">
        <v>3.28</v>
      </c>
      <c r="C10" s="25">
        <v>3</v>
      </c>
      <c r="D10" s="9">
        <f>IF($F9&gt;=MAX($B$8:$B1007),"",$F9)</f>
        <v>3.0979999999999999</v>
      </c>
      <c r="E10" s="25" t="s">
        <v>107</v>
      </c>
      <c r="F10" s="9">
        <f>IF(D10="","",IF(((MAX($B$8:B1008)-(F9+$L$9))/$L$7) &lt;=0.01,MAX(B$8:B1008),ROUND(D10+$L$9,3)))</f>
        <v>3.2469999999999999</v>
      </c>
      <c r="G10" s="25">
        <f>IF(ISBLANK(F10),"",P12)</f>
        <v>29</v>
      </c>
      <c r="H10" s="29">
        <f>IF(ISNUMBER(G10),G10/L$18,"")</f>
        <v>0.14499999999999999</v>
      </c>
      <c r="I10" s="25">
        <f t="shared" si="2"/>
        <v>66</v>
      </c>
      <c r="J10" s="29">
        <f t="shared" si="3"/>
        <v>0.32999999999999996</v>
      </c>
      <c r="K10" s="39" t="s">
        <v>220</v>
      </c>
      <c r="L10" s="40"/>
      <c r="N10" s="6" t="str">
        <f>CONCATENATE("&gt;=",D9)</f>
        <v>&gt;=2.949</v>
      </c>
      <c r="O10" s="6" t="str">
        <f>IF(F9=MAX(B8:B1007),CONCATENATE("&lt;=",F9),CONCATENATE("&lt;",F9))</f>
        <v>&lt;3.098</v>
      </c>
      <c r="P10" s="6">
        <f>DCOUNTA($B$6:B1006,1,N9:O10)</f>
        <v>22</v>
      </c>
      <c r="Q10" s="14"/>
      <c r="R10" s="4" t="str">
        <f t="shared" si="0"/>
        <v>3.396 ~ 3.545</v>
      </c>
      <c r="S10" s="3">
        <f t="shared" si="1"/>
        <v>0.15</v>
      </c>
    </row>
    <row r="11" spans="1:19" ht="15.6" x14ac:dyDescent="0.3">
      <c r="A11" s="12" t="s">
        <v>4</v>
      </c>
      <c r="B11" s="19">
        <v>3.25</v>
      </c>
      <c r="C11" s="25">
        <v>4</v>
      </c>
      <c r="D11" s="9">
        <f>IF($F10&gt;=MAX($B$8:$B1007),"",$F10)</f>
        <v>3.2469999999999999</v>
      </c>
      <c r="E11" s="25" t="s">
        <v>107</v>
      </c>
      <c r="F11" s="9">
        <f>IF(D11="","",IF(((MAX($B$8:B1009)-(F10+$L$9))/$L$7) &lt;=0.01,MAX(B$8:B1009),ROUND(D11+$L$9,3)))</f>
        <v>3.3959999999999999</v>
      </c>
      <c r="G11" s="25">
        <f>IF(ISBLANK(F11),"",P14)</f>
        <v>24</v>
      </c>
      <c r="H11" s="29">
        <f>IF(ISNUMBER(G11),G11/L$18,"")</f>
        <v>0.12</v>
      </c>
      <c r="I11" s="25">
        <f t="shared" si="2"/>
        <v>90</v>
      </c>
      <c r="J11" s="29">
        <f t="shared" si="3"/>
        <v>0.44999999999999996</v>
      </c>
      <c r="K11" s="41" t="s">
        <v>221</v>
      </c>
      <c r="M11" s="8" t="str">
        <f>IF(L18&gt;COUNT(B8:B207),"WARNING: Some Observations Are Double-Counted in Frequency Distribution","")</f>
        <v/>
      </c>
      <c r="N11" s="6" t="str">
        <f>$B$6</f>
        <v>Data</v>
      </c>
      <c r="O11" s="6" t="str">
        <f>$B$6</f>
        <v>Data</v>
      </c>
      <c r="P11" s="6"/>
      <c r="Q11" s="14"/>
      <c r="R11" s="4" t="str">
        <f t="shared" si="0"/>
        <v>3.545 ~ 3.694</v>
      </c>
      <c r="S11" s="3">
        <f t="shared" si="1"/>
        <v>0.17499999999999999</v>
      </c>
    </row>
    <row r="12" spans="1:19" ht="15.6" x14ac:dyDescent="0.3">
      <c r="A12" s="12" t="s">
        <v>5</v>
      </c>
      <c r="B12" s="19">
        <v>3.26</v>
      </c>
      <c r="C12" s="25">
        <v>5</v>
      </c>
      <c r="D12" s="9">
        <f>IF($F11&gt;=MAX($B$8:$B1007),"",$F11)</f>
        <v>3.3959999999999999</v>
      </c>
      <c r="E12" s="25" t="s">
        <v>107</v>
      </c>
      <c r="F12" s="9">
        <f>IF(D12="","",IF(((MAX($B$8:B1010)-(F11+$L$9))/$L$7) &lt;=0.01,MAX(B$8:B1010),ROUND(D12+$L$9,3)))</f>
        <v>3.5449999999999999</v>
      </c>
      <c r="G12" s="25">
        <f>IF(ISBLANK(F12),"",P16)</f>
        <v>30</v>
      </c>
      <c r="H12" s="29">
        <f>IF(ISNUMBER(G12),G12/L$18,"")</f>
        <v>0.15</v>
      </c>
      <c r="I12" s="25">
        <f t="shared" si="2"/>
        <v>120</v>
      </c>
      <c r="J12" s="29">
        <f t="shared" si="3"/>
        <v>0.6</v>
      </c>
      <c r="K12" s="41" t="s">
        <v>222</v>
      </c>
      <c r="N12" s="6" t="str">
        <f>CONCATENATE("&gt;=",D10)</f>
        <v>&gt;=3.098</v>
      </c>
      <c r="O12" s="6" t="str">
        <f>IF(F10=MAX(B8:B1005),CONCATENATE("&lt;=",F10),CONCATENATE("&lt;",F10))</f>
        <v>&lt;3.247</v>
      </c>
      <c r="P12" s="6">
        <f>DCOUNTA(B$6:B$1006,1,N11:O12)</f>
        <v>29</v>
      </c>
      <c r="Q12" s="14"/>
      <c r="R12" s="4" t="str">
        <f t="shared" si="0"/>
        <v>3.694 ~ 3.843</v>
      </c>
      <c r="S12" s="3">
        <f t="shared" si="1"/>
        <v>0.15</v>
      </c>
    </row>
    <row r="13" spans="1:19" ht="15.6" x14ac:dyDescent="0.3">
      <c r="A13" s="12" t="s">
        <v>6</v>
      </c>
      <c r="B13" s="19">
        <v>2.87</v>
      </c>
      <c r="C13" s="25">
        <v>6</v>
      </c>
      <c r="D13" s="9">
        <f>IF($F12&gt;=MAX($B$8:$B1007),"",$F12)</f>
        <v>3.5449999999999999</v>
      </c>
      <c r="E13" s="25" t="s">
        <v>107</v>
      </c>
      <c r="F13" s="9">
        <f>IF(D13="","",IF(((MAX($B$8:B1011)-(F12+$L$9))/$L$7) &lt;=0.01,MAX(B$8:B1011),ROUND(D13+$L$9,3)))</f>
        <v>3.694</v>
      </c>
      <c r="G13" s="25">
        <f>IF(ISBLANK(F13),"",P18)</f>
        <v>35</v>
      </c>
      <c r="H13" s="29">
        <f>IF(ISNUMBER(G13),G13/L$18,"")</f>
        <v>0.17499999999999999</v>
      </c>
      <c r="I13" s="25">
        <f t="shared" si="2"/>
        <v>155</v>
      </c>
      <c r="J13" s="29">
        <f t="shared" si="3"/>
        <v>0.77499999999999991</v>
      </c>
      <c r="K13" s="41" t="s">
        <v>227</v>
      </c>
      <c r="N13" s="6" t="str">
        <f>$B$6</f>
        <v>Data</v>
      </c>
      <c r="O13" s="6" t="str">
        <f>$B$6</f>
        <v>Data</v>
      </c>
      <c r="P13" s="6"/>
      <c r="Q13" s="14"/>
      <c r="R13" s="4" t="str">
        <f t="shared" si="0"/>
        <v>3.843 ~ 3.99</v>
      </c>
      <c r="S13" s="3">
        <f t="shared" si="1"/>
        <v>7.4999999999999997E-2</v>
      </c>
    </row>
    <row r="14" spans="1:19" ht="15.6" x14ac:dyDescent="0.3">
      <c r="A14" s="12" t="s">
        <v>7</v>
      </c>
      <c r="B14" s="19">
        <v>3.16</v>
      </c>
      <c r="C14" s="25">
        <v>7</v>
      </c>
      <c r="D14" s="9">
        <f>IF($F13&gt;=MAX($B$8:$B1007),"",$F13)</f>
        <v>3.694</v>
      </c>
      <c r="E14" s="25" t="s">
        <v>107</v>
      </c>
      <c r="F14" s="9">
        <f>IF(D14="","",IF(((MAX($B$8:B1012)-(F13+$L$9))/$L$7) &lt;=0.01,MAX(B$8:B1012),ROUND(D14+$L$9,3)))</f>
        <v>3.843</v>
      </c>
      <c r="G14" s="25">
        <f>IF(ISBLANK(F14),"",P20)</f>
        <v>30</v>
      </c>
      <c r="H14" s="29">
        <f>IF(ISNUMBER(G14),G14/L$18,"")</f>
        <v>0.15</v>
      </c>
      <c r="I14" s="25">
        <f t="shared" si="2"/>
        <v>185</v>
      </c>
      <c r="J14" s="29">
        <f t="shared" si="3"/>
        <v>0.92499999999999993</v>
      </c>
      <c r="N14" s="6" t="str">
        <f>CONCATENATE("&gt;=",D11)</f>
        <v>&gt;=3.247</v>
      </c>
      <c r="O14" s="6" t="str">
        <f>IF(F11=MAX(B8:B1005),CONCATENATE("&lt;=",F11),CONCATENATE("&lt;",F11))</f>
        <v>&lt;3.396</v>
      </c>
      <c r="P14" s="6">
        <f>DCOUNTA(B$6:B$1006,1,N13:O14)</f>
        <v>24</v>
      </c>
      <c r="Q14" s="14"/>
      <c r="R14" s="4" t="str">
        <f t="shared" si="0"/>
        <v/>
      </c>
      <c r="S14" s="3">
        <f t="shared" si="1"/>
        <v>0</v>
      </c>
    </row>
    <row r="15" spans="1:19" ht="15.6" x14ac:dyDescent="0.3">
      <c r="A15" s="12" t="s">
        <v>8</v>
      </c>
      <c r="B15" s="19">
        <v>3.4</v>
      </c>
      <c r="C15" s="25">
        <v>8</v>
      </c>
      <c r="D15" s="9">
        <f>IF($F14&gt;=MAX($B$8:$B1007),"",$F14)</f>
        <v>3.843</v>
      </c>
      <c r="E15" s="25" t="s">
        <v>107</v>
      </c>
      <c r="F15" s="9">
        <f>IF(D15="","",IF(((MAX($B$8:B1013)-(F14+$L$9))/$L$7) &lt;=0.01,MAX(B$8:B1013),ROUND(D15+$L$9,3)))</f>
        <v>3.99</v>
      </c>
      <c r="G15" s="25">
        <f>IF(ISBLANK(F15),"",P22)</f>
        <v>15</v>
      </c>
      <c r="H15" s="29">
        <f>IF(ISNUMBER(G15),G15/L$18,"")</f>
        <v>7.4999999999999997E-2</v>
      </c>
      <c r="I15" s="25">
        <f t="shared" si="2"/>
        <v>200</v>
      </c>
      <c r="J15" s="29">
        <f t="shared" si="3"/>
        <v>0.99999999999999989</v>
      </c>
      <c r="N15" s="6" t="str">
        <f>$B$6</f>
        <v>Data</v>
      </c>
      <c r="O15" s="6" t="str">
        <f>$B$6</f>
        <v>Data</v>
      </c>
      <c r="P15" s="6"/>
      <c r="Q15" s="14"/>
      <c r="R15" s="4" t="str">
        <f t="shared" si="0"/>
        <v/>
      </c>
      <c r="S15" s="3">
        <f t="shared" si="1"/>
        <v>0</v>
      </c>
    </row>
    <row r="16" spans="1:19" ht="15.6" x14ac:dyDescent="0.3">
      <c r="A16" s="12" t="s">
        <v>9</v>
      </c>
      <c r="B16" s="19">
        <v>2.84</v>
      </c>
      <c r="C16" s="25">
        <v>9</v>
      </c>
      <c r="D16" s="9" t="str">
        <f>IF($F15&gt;=MAX($B$8:$B1007),"",$F15)</f>
        <v/>
      </c>
      <c r="E16" s="25" t="s">
        <v>107</v>
      </c>
      <c r="F16" s="9" t="str">
        <f>IF(D16="","",IF(((MAX($B$8:B1014)-(F15+$L$9))/$L$7) &lt;=0.01,MAX(B$8:B1014),ROUND(D16+$L$9,3)))</f>
        <v/>
      </c>
      <c r="G16" s="25">
        <f>IF(ISBLANK(F16),"",P24)</f>
        <v>0</v>
      </c>
      <c r="H16" s="29">
        <f>IF(ISNUMBER(G16),G16/L$18,"")</f>
        <v>0</v>
      </c>
      <c r="I16" s="25">
        <f t="shared" si="2"/>
        <v>200</v>
      </c>
      <c r="J16" s="29">
        <f t="shared" si="3"/>
        <v>0.99999999999999989</v>
      </c>
      <c r="N16" s="6" t="str">
        <f>CONCATENATE("&gt;=",D12)</f>
        <v>&gt;=3.396</v>
      </c>
      <c r="O16" s="6" t="str">
        <f>IF(F12=MAX(B$8:B$1005),CONCATENATE("&lt;=",F12),CONCATENATE("&lt;",F12))</f>
        <v>&lt;3.545</v>
      </c>
      <c r="P16" s="6">
        <f>DCOUNTA(B$6:B$1006,1,N15:O16)</f>
        <v>30</v>
      </c>
      <c r="Q16" s="14"/>
    </row>
    <row r="17" spans="1:17" ht="16.2" thickBot="1" x14ac:dyDescent="0.35">
      <c r="A17" s="12" t="s">
        <v>10</v>
      </c>
      <c r="B17" s="19">
        <v>3.72</v>
      </c>
      <c r="C17" s="25">
        <v>10</v>
      </c>
      <c r="D17" s="9" t="str">
        <f>IF($F16&gt;=MAX($B$8:$B1007),"",$F16)</f>
        <v/>
      </c>
      <c r="E17" s="25" t="s">
        <v>107</v>
      </c>
      <c r="F17" s="9" t="str">
        <f>IF(D17="","",IF(((MAX($B$8:B1015)-(F16+$L$9))/$L$7) &lt;=0.01,MAX(B$8:B1015),ROUND(D17+$L$9,3)))</f>
        <v/>
      </c>
      <c r="G17" s="26">
        <f>IF(ISBLANK(F17),"",P26)</f>
        <v>0</v>
      </c>
      <c r="H17" s="30">
        <f>IF(ISNUMBER(G17),G17/L$18,"")</f>
        <v>0</v>
      </c>
      <c r="I17" s="26">
        <f t="shared" si="2"/>
        <v>200</v>
      </c>
      <c r="J17" s="30">
        <f t="shared" si="3"/>
        <v>0.99999999999999989</v>
      </c>
      <c r="K17" s="5" t="s">
        <v>216</v>
      </c>
      <c r="N17" s="6" t="str">
        <f>$B$6</f>
        <v>Data</v>
      </c>
      <c r="O17" s="6" t="str">
        <f>$B$6</f>
        <v>Data</v>
      </c>
      <c r="P17" s="6"/>
      <c r="Q17" s="14"/>
    </row>
    <row r="18" spans="1:17" ht="15.6" x14ac:dyDescent="0.3">
      <c r="A18" s="12" t="s">
        <v>11</v>
      </c>
      <c r="B18" s="19">
        <v>3.22</v>
      </c>
      <c r="G18" s="1"/>
      <c r="H18" s="1"/>
      <c r="K18" s="31" t="s">
        <v>217</v>
      </c>
      <c r="L18" s="25">
        <f>SUM(G$8:G$17)</f>
        <v>200</v>
      </c>
      <c r="N18" s="6" t="str">
        <f>CONCATENATE("&gt;=",D13)</f>
        <v>&gt;=3.545</v>
      </c>
      <c r="O18" s="6" t="str">
        <f>IF(F13=MAX(B16:B1013),CONCATENATE("&lt;=",F13),CONCATENATE("&lt;",F13))</f>
        <v>&lt;3.694</v>
      </c>
      <c r="P18" s="6">
        <f>DCOUNTA(B$6:B$1006,1,N17:O18)</f>
        <v>35</v>
      </c>
      <c r="Q18" s="14"/>
    </row>
    <row r="19" spans="1:17" ht="15.6" x14ac:dyDescent="0.3">
      <c r="A19" s="12" t="s">
        <v>12</v>
      </c>
      <c r="B19" s="19">
        <v>3.44</v>
      </c>
      <c r="G19" s="1"/>
      <c r="K19" s="31" t="s">
        <v>218</v>
      </c>
      <c r="L19" s="27">
        <f>SUM(H$8:H$17)</f>
        <v>0.99999999999999989</v>
      </c>
      <c r="N19" s="6" t="str">
        <f>$B$6</f>
        <v>Data</v>
      </c>
      <c r="O19" s="6" t="str">
        <f>$B$6</f>
        <v>Data</v>
      </c>
      <c r="P19" s="6"/>
      <c r="Q19" s="14"/>
    </row>
    <row r="20" spans="1:17" x14ac:dyDescent="0.25">
      <c r="A20" s="12" t="s">
        <v>13</v>
      </c>
      <c r="B20" s="19">
        <v>3.65</v>
      </c>
      <c r="N20" s="6" t="str">
        <f>CONCATENATE("&gt;=",D14)</f>
        <v>&gt;=3.694</v>
      </c>
      <c r="O20" s="6" t="str">
        <f>IF(F14=MAX(B8:B1005),CONCATENATE("&lt;=",F14),CONCATENATE("&lt;",F14))</f>
        <v>&lt;3.843</v>
      </c>
      <c r="P20" s="6">
        <f>DCOUNTA(B$6:B$1006,1,N19:O20)</f>
        <v>30</v>
      </c>
      <c r="Q20" s="14"/>
    </row>
    <row r="21" spans="1:17" ht="15.6" x14ac:dyDescent="0.3">
      <c r="A21" s="12" t="s">
        <v>14</v>
      </c>
      <c r="B21" s="19">
        <v>3.02</v>
      </c>
      <c r="G21" s="8"/>
      <c r="H21" s="3"/>
      <c r="N21" s="6" t="str">
        <f>$B$6</f>
        <v>Data</v>
      </c>
      <c r="O21" s="6" t="str">
        <f>$B$6</f>
        <v>Data</v>
      </c>
      <c r="P21" s="6"/>
      <c r="Q21" s="14"/>
    </row>
    <row r="22" spans="1:17" x14ac:dyDescent="0.25">
      <c r="A22" s="12" t="s">
        <v>15</v>
      </c>
      <c r="B22" s="19">
        <v>3.03</v>
      </c>
      <c r="G22" s="10"/>
      <c r="N22" s="6" t="str">
        <f>CONCATENATE("&gt;=",D15)</f>
        <v>&gt;=3.843</v>
      </c>
      <c r="O22" s="6" t="str">
        <f>IF(F15=MAX(B8:B1005),CONCATENATE("&lt;=",F15),CONCATENATE("&lt;",F15))</f>
        <v>&lt;=3.99</v>
      </c>
      <c r="P22" s="6">
        <f>DCOUNTA(B$6:B$1006,1,N21:O22)</f>
        <v>15</v>
      </c>
      <c r="Q22" s="14"/>
    </row>
    <row r="23" spans="1:17" x14ac:dyDescent="0.25">
      <c r="A23" s="12" t="s">
        <v>16</v>
      </c>
      <c r="B23" s="19">
        <v>3.8</v>
      </c>
      <c r="G23" s="10"/>
      <c r="N23" s="6" t="str">
        <f>$B$6</f>
        <v>Data</v>
      </c>
      <c r="O23" s="6" t="str">
        <f>$B$6</f>
        <v>Data</v>
      </c>
      <c r="P23" s="6"/>
      <c r="Q23" s="14"/>
    </row>
    <row r="24" spans="1:17" x14ac:dyDescent="0.25">
      <c r="A24" s="12" t="s">
        <v>17</v>
      </c>
      <c r="B24" s="19">
        <v>3.23</v>
      </c>
      <c r="G24" s="10"/>
      <c r="N24" s="6" t="str">
        <f>CONCATENATE("&gt;=",D16)</f>
        <v>&gt;=</v>
      </c>
      <c r="O24" s="6" t="str">
        <f>IF(F16=MAX(B8:B1005),CONCATENATE("&lt;=",F16),CONCATENATE("&lt;",F16))</f>
        <v>&lt;</v>
      </c>
      <c r="P24" s="6">
        <f>DCOUNTA(B$6:B$1006,1,N23:O24)</f>
        <v>0</v>
      </c>
      <c r="Q24" s="14"/>
    </row>
    <row r="25" spans="1:17" x14ac:dyDescent="0.25">
      <c r="A25" s="12" t="s">
        <v>18</v>
      </c>
      <c r="B25" s="19">
        <v>3.26</v>
      </c>
      <c r="N25" s="6" t="str">
        <f>$B$6</f>
        <v>Data</v>
      </c>
      <c r="O25" s="6" t="str">
        <f>$B$6</f>
        <v>Data</v>
      </c>
      <c r="P25" s="6"/>
      <c r="Q25" s="14"/>
    </row>
    <row r="26" spans="1:17" x14ac:dyDescent="0.25">
      <c r="A26" s="12" t="s">
        <v>19</v>
      </c>
      <c r="B26" s="19">
        <v>3.53</v>
      </c>
      <c r="N26" s="6" t="str">
        <f>CONCATENATE("&gt;=",D17)</f>
        <v>&gt;=</v>
      </c>
      <c r="O26" s="6" t="str">
        <f>IF(F17=MAX(B8:B1005),CONCATENATE("&lt;=",F17),CONCATENATE("&lt;",F17))</f>
        <v>&lt;</v>
      </c>
      <c r="P26" s="6">
        <f>DCOUNTA(B$6:B$1006,1,N25:O26)</f>
        <v>0</v>
      </c>
      <c r="Q26" s="14"/>
    </row>
    <row r="27" spans="1:17" x14ac:dyDescent="0.25">
      <c r="A27" s="12" t="s">
        <v>20</v>
      </c>
      <c r="B27" s="19">
        <v>3.75</v>
      </c>
      <c r="Q27" s="14"/>
    </row>
    <row r="28" spans="1:17" x14ac:dyDescent="0.25">
      <c r="A28" s="12" t="s">
        <v>21</v>
      </c>
      <c r="B28" s="19">
        <v>3.15</v>
      </c>
      <c r="Q28" s="14"/>
    </row>
    <row r="29" spans="1:17" x14ac:dyDescent="0.25">
      <c r="A29" s="12" t="s">
        <v>22</v>
      </c>
      <c r="B29" s="19">
        <v>3.66</v>
      </c>
      <c r="Q29" s="14"/>
    </row>
    <row r="30" spans="1:17" x14ac:dyDescent="0.25">
      <c r="A30" s="12" t="s">
        <v>23</v>
      </c>
      <c r="B30" s="19">
        <v>3.36</v>
      </c>
      <c r="Q30" s="14"/>
    </row>
    <row r="31" spans="1:17" x14ac:dyDescent="0.25">
      <c r="A31" s="12" t="s">
        <v>24</v>
      </c>
      <c r="B31" s="19">
        <v>3.79</v>
      </c>
      <c r="Q31" s="14"/>
    </row>
    <row r="32" spans="1:17" x14ac:dyDescent="0.25">
      <c r="A32" s="12" t="s">
        <v>25</v>
      </c>
      <c r="B32" s="19">
        <v>2.85</v>
      </c>
    </row>
    <row r="33" spans="1:10" x14ac:dyDescent="0.25">
      <c r="A33" s="12" t="s">
        <v>26</v>
      </c>
      <c r="B33" s="19">
        <v>3.74</v>
      </c>
    </row>
    <row r="34" spans="1:10" x14ac:dyDescent="0.25">
      <c r="A34" s="12" t="s">
        <v>27</v>
      </c>
      <c r="B34" s="19">
        <v>3.23</v>
      </c>
    </row>
    <row r="35" spans="1:10" x14ac:dyDescent="0.25">
      <c r="A35" s="12" t="s">
        <v>28</v>
      </c>
      <c r="B35" s="19">
        <v>3.52</v>
      </c>
    </row>
    <row r="36" spans="1:10" x14ac:dyDescent="0.25">
      <c r="A36" s="12" t="s">
        <v>29</v>
      </c>
      <c r="B36" s="19">
        <v>3.32</v>
      </c>
    </row>
    <row r="37" spans="1:10" x14ac:dyDescent="0.25">
      <c r="A37" s="12" t="s">
        <v>30</v>
      </c>
      <c r="B37" s="19">
        <v>2.89</v>
      </c>
    </row>
    <row r="38" spans="1:10" x14ac:dyDescent="0.25">
      <c r="A38" s="12" t="s">
        <v>31</v>
      </c>
      <c r="B38" s="19">
        <v>2.83</v>
      </c>
      <c r="H38" s="21"/>
      <c r="I38" s="22"/>
      <c r="J38" s="21"/>
    </row>
    <row r="39" spans="1:10" x14ac:dyDescent="0.25">
      <c r="A39" s="12" t="s">
        <v>32</v>
      </c>
      <c r="B39" s="19">
        <v>2.93</v>
      </c>
    </row>
    <row r="40" spans="1:10" x14ac:dyDescent="0.25">
      <c r="A40" s="12" t="s">
        <v>33</v>
      </c>
      <c r="B40" s="19">
        <v>3.71</v>
      </c>
    </row>
    <row r="41" spans="1:10" x14ac:dyDescent="0.25">
      <c r="A41" s="12" t="s">
        <v>34</v>
      </c>
      <c r="B41" s="19">
        <v>3.47</v>
      </c>
    </row>
    <row r="42" spans="1:10" x14ac:dyDescent="0.25">
      <c r="A42" s="12" t="s">
        <v>35</v>
      </c>
      <c r="B42" s="19">
        <v>3.52</v>
      </c>
    </row>
    <row r="43" spans="1:10" x14ac:dyDescent="0.25">
      <c r="A43" s="12" t="s">
        <v>36</v>
      </c>
      <c r="B43" s="19">
        <v>2.83</v>
      </c>
    </row>
    <row r="44" spans="1:10" x14ac:dyDescent="0.25">
      <c r="A44" s="12" t="s">
        <v>37</v>
      </c>
      <c r="B44" s="19">
        <v>3.64</v>
      </c>
    </row>
    <row r="45" spans="1:10" x14ac:dyDescent="0.25">
      <c r="A45" s="12" t="s">
        <v>38</v>
      </c>
      <c r="B45" s="19">
        <v>2.96</v>
      </c>
    </row>
    <row r="46" spans="1:10" x14ac:dyDescent="0.25">
      <c r="A46" s="12" t="s">
        <v>39</v>
      </c>
      <c r="B46" s="19">
        <v>3.59</v>
      </c>
    </row>
    <row r="47" spans="1:10" x14ac:dyDescent="0.25">
      <c r="A47" s="12" t="s">
        <v>40</v>
      </c>
      <c r="B47" s="19">
        <v>3.33</v>
      </c>
    </row>
    <row r="48" spans="1:10" x14ac:dyDescent="0.25">
      <c r="A48" s="12" t="s">
        <v>41</v>
      </c>
      <c r="B48" s="19">
        <v>3.38</v>
      </c>
    </row>
    <row r="49" spans="1:2" x14ac:dyDescent="0.25">
      <c r="A49" s="12" t="s">
        <v>42</v>
      </c>
      <c r="B49" s="19">
        <v>3.44</v>
      </c>
    </row>
    <row r="50" spans="1:2" x14ac:dyDescent="0.25">
      <c r="A50" s="12" t="s">
        <v>43</v>
      </c>
      <c r="B50" s="19">
        <v>3.31</v>
      </c>
    </row>
    <row r="51" spans="1:2" x14ac:dyDescent="0.25">
      <c r="A51" s="12" t="s">
        <v>44</v>
      </c>
      <c r="B51" s="19">
        <v>3.03</v>
      </c>
    </row>
    <row r="52" spans="1:2" x14ac:dyDescent="0.25">
      <c r="A52" s="12" t="s">
        <v>45</v>
      </c>
      <c r="B52" s="19">
        <v>3.26</v>
      </c>
    </row>
    <row r="53" spans="1:2" x14ac:dyDescent="0.25">
      <c r="A53" s="12" t="s">
        <v>46</v>
      </c>
      <c r="B53" s="19">
        <v>3.04</v>
      </c>
    </row>
    <row r="54" spans="1:2" x14ac:dyDescent="0.25">
      <c r="A54" s="12" t="s">
        <v>47</v>
      </c>
      <c r="B54" s="19">
        <v>2.98</v>
      </c>
    </row>
    <row r="55" spans="1:2" x14ac:dyDescent="0.25">
      <c r="A55" s="12" t="s">
        <v>48</v>
      </c>
      <c r="B55" s="19">
        <v>2.8</v>
      </c>
    </row>
    <row r="56" spans="1:2" x14ac:dyDescent="0.25">
      <c r="A56" s="12" t="s">
        <v>49</v>
      </c>
      <c r="B56" s="19">
        <v>3.75</v>
      </c>
    </row>
    <row r="57" spans="1:2" x14ac:dyDescent="0.25">
      <c r="A57" s="12" t="s">
        <v>50</v>
      </c>
      <c r="B57" s="19">
        <v>3.64</v>
      </c>
    </row>
    <row r="58" spans="1:2" x14ac:dyDescent="0.25">
      <c r="A58" s="12" t="s">
        <v>51</v>
      </c>
      <c r="B58" s="19">
        <v>3.65</v>
      </c>
    </row>
    <row r="59" spans="1:2" x14ac:dyDescent="0.25">
      <c r="A59" s="12" t="s">
        <v>52</v>
      </c>
      <c r="B59" s="19">
        <v>3.18</v>
      </c>
    </row>
    <row r="60" spans="1:2" x14ac:dyDescent="0.25">
      <c r="A60" s="12" t="s">
        <v>53</v>
      </c>
      <c r="B60" s="19">
        <v>3.44</v>
      </c>
    </row>
    <row r="61" spans="1:2" x14ac:dyDescent="0.25">
      <c r="A61" s="12" t="s">
        <v>54</v>
      </c>
      <c r="B61" s="19">
        <v>3.06</v>
      </c>
    </row>
    <row r="62" spans="1:2" x14ac:dyDescent="0.25">
      <c r="A62" s="12" t="s">
        <v>55</v>
      </c>
      <c r="B62" s="19">
        <v>3.51</v>
      </c>
    </row>
    <row r="63" spans="1:2" x14ac:dyDescent="0.25">
      <c r="A63" s="12" t="s">
        <v>56</v>
      </c>
      <c r="B63" s="19">
        <v>3.33</v>
      </c>
    </row>
    <row r="64" spans="1:2" x14ac:dyDescent="0.25">
      <c r="A64" s="12" t="s">
        <v>57</v>
      </c>
      <c r="B64" s="19">
        <v>2.81</v>
      </c>
    </row>
    <row r="65" spans="1:2" x14ac:dyDescent="0.25">
      <c r="A65" s="12" t="s">
        <v>58</v>
      </c>
      <c r="B65" s="19">
        <v>3.64</v>
      </c>
    </row>
    <row r="66" spans="1:2" x14ac:dyDescent="0.25">
      <c r="A66" s="12" t="s">
        <v>59</v>
      </c>
      <c r="B66" s="19">
        <v>3.05</v>
      </c>
    </row>
    <row r="67" spans="1:2" x14ac:dyDescent="0.25">
      <c r="A67" s="12" t="s">
        <v>60</v>
      </c>
      <c r="B67" s="19">
        <v>2.85</v>
      </c>
    </row>
    <row r="68" spans="1:2" x14ac:dyDescent="0.25">
      <c r="A68" s="12" t="s">
        <v>61</v>
      </c>
      <c r="B68" s="19">
        <v>3.56</v>
      </c>
    </row>
    <row r="69" spans="1:2" x14ac:dyDescent="0.25">
      <c r="A69" s="12" t="s">
        <v>62</v>
      </c>
      <c r="B69" s="19">
        <v>2.92</v>
      </c>
    </row>
    <row r="70" spans="1:2" x14ac:dyDescent="0.25">
      <c r="A70" s="12" t="s">
        <v>63</v>
      </c>
      <c r="B70" s="19">
        <v>3.35</v>
      </c>
    </row>
    <row r="71" spans="1:2" x14ac:dyDescent="0.25">
      <c r="A71" s="12" t="s">
        <v>64</v>
      </c>
      <c r="B71" s="19">
        <v>3.46</v>
      </c>
    </row>
    <row r="72" spans="1:2" x14ac:dyDescent="0.25">
      <c r="A72" s="12" t="s">
        <v>65</v>
      </c>
      <c r="B72" s="19">
        <v>3.59</v>
      </c>
    </row>
    <row r="73" spans="1:2" x14ac:dyDescent="0.25">
      <c r="A73" s="12" t="s">
        <v>66</v>
      </c>
      <c r="B73" s="19">
        <v>3.11</v>
      </c>
    </row>
    <row r="74" spans="1:2" x14ac:dyDescent="0.25">
      <c r="A74" s="12" t="s">
        <v>67</v>
      </c>
      <c r="B74" s="19">
        <v>3.65</v>
      </c>
    </row>
    <row r="75" spans="1:2" x14ac:dyDescent="0.25">
      <c r="A75" s="12" t="s">
        <v>68</v>
      </c>
      <c r="B75" s="19">
        <v>3.17</v>
      </c>
    </row>
    <row r="76" spans="1:2" x14ac:dyDescent="0.25">
      <c r="A76" s="12" t="s">
        <v>69</v>
      </c>
      <c r="B76" s="19">
        <v>2.97</v>
      </c>
    </row>
    <row r="77" spans="1:2" x14ac:dyDescent="0.25">
      <c r="A77" s="12" t="s">
        <v>70</v>
      </c>
      <c r="B77" s="19">
        <v>3.77</v>
      </c>
    </row>
    <row r="78" spans="1:2" x14ac:dyDescent="0.25">
      <c r="A78" s="12" t="s">
        <v>71</v>
      </c>
      <c r="B78" s="19">
        <v>3.21</v>
      </c>
    </row>
    <row r="79" spans="1:2" x14ac:dyDescent="0.25">
      <c r="A79" s="12" t="s">
        <v>72</v>
      </c>
      <c r="B79" s="19">
        <v>3.17</v>
      </c>
    </row>
    <row r="80" spans="1:2" x14ac:dyDescent="0.25">
      <c r="A80" s="12" t="s">
        <v>73</v>
      </c>
      <c r="B80" s="19">
        <v>3.65</v>
      </c>
    </row>
    <row r="81" spans="1:2" x14ac:dyDescent="0.25">
      <c r="A81" s="12" t="s">
        <v>74</v>
      </c>
      <c r="B81" s="19">
        <v>2.94</v>
      </c>
    </row>
    <row r="82" spans="1:2" x14ac:dyDescent="0.25">
      <c r="A82" s="12" t="s">
        <v>75</v>
      </c>
      <c r="B82" s="19">
        <v>3.53</v>
      </c>
    </row>
    <row r="83" spans="1:2" x14ac:dyDescent="0.25">
      <c r="A83" s="12" t="s">
        <v>76</v>
      </c>
      <c r="B83" s="19">
        <v>3.65</v>
      </c>
    </row>
    <row r="84" spans="1:2" x14ac:dyDescent="0.25">
      <c r="A84" s="12" t="s">
        <v>77</v>
      </c>
      <c r="B84" s="19">
        <v>3.61</v>
      </c>
    </row>
    <row r="85" spans="1:2" x14ac:dyDescent="0.25">
      <c r="A85" s="12" t="s">
        <v>78</v>
      </c>
      <c r="B85" s="19">
        <v>3.7</v>
      </c>
    </row>
    <row r="86" spans="1:2" x14ac:dyDescent="0.25">
      <c r="A86" s="12" t="s">
        <v>79</v>
      </c>
      <c r="B86" s="19">
        <v>2.91</v>
      </c>
    </row>
    <row r="87" spans="1:2" x14ac:dyDescent="0.25">
      <c r="A87" s="12" t="s">
        <v>80</v>
      </c>
      <c r="B87" s="19">
        <v>3.09</v>
      </c>
    </row>
    <row r="88" spans="1:2" x14ac:dyDescent="0.25">
      <c r="A88" s="12" t="s">
        <v>81</v>
      </c>
      <c r="B88" s="19">
        <v>3.77</v>
      </c>
    </row>
    <row r="89" spans="1:2" x14ac:dyDescent="0.25">
      <c r="A89" s="12" t="s">
        <v>82</v>
      </c>
      <c r="B89" s="19">
        <v>3.79</v>
      </c>
    </row>
    <row r="90" spans="1:2" x14ac:dyDescent="0.25">
      <c r="A90" s="12" t="s">
        <v>83</v>
      </c>
      <c r="B90" s="19">
        <v>3.59</v>
      </c>
    </row>
    <row r="91" spans="1:2" x14ac:dyDescent="0.25">
      <c r="A91" s="12" t="s">
        <v>84</v>
      </c>
      <c r="B91" s="19">
        <v>3.38</v>
      </c>
    </row>
    <row r="92" spans="1:2" x14ac:dyDescent="0.25">
      <c r="A92" s="12" t="s">
        <v>85</v>
      </c>
      <c r="B92" s="19">
        <v>3.57</v>
      </c>
    </row>
    <row r="93" spans="1:2" x14ac:dyDescent="0.25">
      <c r="A93" s="12" t="s">
        <v>86</v>
      </c>
      <c r="B93" s="19">
        <v>2.97</v>
      </c>
    </row>
    <row r="94" spans="1:2" x14ac:dyDescent="0.25">
      <c r="A94" s="12" t="s">
        <v>87</v>
      </c>
      <c r="B94" s="19">
        <v>3.44</v>
      </c>
    </row>
    <row r="95" spans="1:2" x14ac:dyDescent="0.25">
      <c r="A95" s="12" t="s">
        <v>88</v>
      </c>
      <c r="B95" s="19">
        <v>3.64</v>
      </c>
    </row>
    <row r="96" spans="1:2" x14ac:dyDescent="0.25">
      <c r="A96" s="12" t="s">
        <v>89</v>
      </c>
      <c r="B96" s="19">
        <v>3.48</v>
      </c>
    </row>
    <row r="97" spans="1:2" x14ac:dyDescent="0.25">
      <c r="A97" s="12" t="s">
        <v>90</v>
      </c>
      <c r="B97" s="19">
        <v>2.99</v>
      </c>
    </row>
    <row r="98" spans="1:2" x14ac:dyDescent="0.25">
      <c r="A98" s="12" t="s">
        <v>91</v>
      </c>
      <c r="B98" s="19">
        <v>3.73</v>
      </c>
    </row>
    <row r="99" spans="1:2" x14ac:dyDescent="0.25">
      <c r="A99" s="12" t="s">
        <v>92</v>
      </c>
      <c r="B99" s="19">
        <v>2.91</v>
      </c>
    </row>
    <row r="100" spans="1:2" x14ac:dyDescent="0.25">
      <c r="A100" s="12" t="s">
        <v>93</v>
      </c>
      <c r="B100" s="19">
        <v>3.78</v>
      </c>
    </row>
    <row r="101" spans="1:2" x14ac:dyDescent="0.25">
      <c r="A101" s="12" t="s">
        <v>94</v>
      </c>
      <c r="B101" s="19">
        <v>3.4</v>
      </c>
    </row>
    <row r="102" spans="1:2" x14ac:dyDescent="0.25">
      <c r="A102" s="12" t="s">
        <v>95</v>
      </c>
      <c r="B102" s="19">
        <v>3.13</v>
      </c>
    </row>
    <row r="103" spans="1:2" x14ac:dyDescent="0.25">
      <c r="A103" s="12" t="s">
        <v>96</v>
      </c>
      <c r="B103" s="19">
        <v>3.14</v>
      </c>
    </row>
    <row r="104" spans="1:2" x14ac:dyDescent="0.25">
      <c r="A104" s="12" t="s">
        <v>97</v>
      </c>
      <c r="B104" s="19">
        <v>3.24</v>
      </c>
    </row>
    <row r="105" spans="1:2" x14ac:dyDescent="0.25">
      <c r="A105" s="12" t="s">
        <v>98</v>
      </c>
      <c r="B105" s="19">
        <v>3.56</v>
      </c>
    </row>
    <row r="106" spans="1:2" x14ac:dyDescent="0.25">
      <c r="A106" s="12" t="s">
        <v>99</v>
      </c>
      <c r="B106" s="19">
        <v>3.16</v>
      </c>
    </row>
    <row r="107" spans="1:2" x14ac:dyDescent="0.25">
      <c r="A107" s="12" t="s">
        <v>100</v>
      </c>
      <c r="B107" s="19">
        <v>3.53</v>
      </c>
    </row>
    <row r="108" spans="1:2" x14ac:dyDescent="0.25">
      <c r="A108" s="12" t="s">
        <v>109</v>
      </c>
      <c r="B108" s="19">
        <v>3.01</v>
      </c>
    </row>
    <row r="109" spans="1:2" x14ac:dyDescent="0.25">
      <c r="A109" s="12" t="s">
        <v>110</v>
      </c>
      <c r="B109" s="19">
        <v>3.3</v>
      </c>
    </row>
    <row r="110" spans="1:2" x14ac:dyDescent="0.25">
      <c r="A110" s="12" t="s">
        <v>111</v>
      </c>
      <c r="B110" s="19">
        <v>3.62</v>
      </c>
    </row>
    <row r="111" spans="1:2" x14ac:dyDescent="0.25">
      <c r="A111" s="12" t="s">
        <v>112</v>
      </c>
      <c r="B111" s="19">
        <v>3.21</v>
      </c>
    </row>
    <row r="112" spans="1:2" x14ac:dyDescent="0.25">
      <c r="A112" s="12" t="s">
        <v>113</v>
      </c>
      <c r="B112" s="19">
        <v>3.39</v>
      </c>
    </row>
    <row r="113" spans="1:2" x14ac:dyDescent="0.25">
      <c r="A113" s="12" t="s">
        <v>114</v>
      </c>
      <c r="B113" s="19">
        <v>3.65</v>
      </c>
    </row>
    <row r="114" spans="1:2" x14ac:dyDescent="0.25">
      <c r="A114" s="12" t="s">
        <v>115</v>
      </c>
      <c r="B114" s="19">
        <v>3.47</v>
      </c>
    </row>
    <row r="115" spans="1:2" x14ac:dyDescent="0.25">
      <c r="A115" s="12" t="s">
        <v>116</v>
      </c>
      <c r="B115" s="19">
        <v>3.44</v>
      </c>
    </row>
    <row r="116" spans="1:2" x14ac:dyDescent="0.25">
      <c r="A116" s="12" t="s">
        <v>117</v>
      </c>
      <c r="B116" s="19">
        <v>3.88</v>
      </c>
    </row>
    <row r="117" spans="1:2" x14ac:dyDescent="0.25">
      <c r="A117" s="12" t="s">
        <v>118</v>
      </c>
      <c r="B117" s="19">
        <v>3.83</v>
      </c>
    </row>
    <row r="118" spans="1:2" x14ac:dyDescent="0.25">
      <c r="A118" s="12" t="s">
        <v>119</v>
      </c>
      <c r="B118" s="19">
        <v>3.53</v>
      </c>
    </row>
    <row r="119" spans="1:2" x14ac:dyDescent="0.25">
      <c r="A119" s="12" t="s">
        <v>120</v>
      </c>
      <c r="B119" s="19">
        <v>3.22</v>
      </c>
    </row>
    <row r="120" spans="1:2" x14ac:dyDescent="0.25">
      <c r="A120" s="12" t="s">
        <v>121</v>
      </c>
      <c r="B120" s="19">
        <v>3.56</v>
      </c>
    </row>
    <row r="121" spans="1:2" x14ac:dyDescent="0.25">
      <c r="A121" s="12" t="s">
        <v>122</v>
      </c>
      <c r="B121" s="19">
        <v>3.2</v>
      </c>
    </row>
    <row r="122" spans="1:2" x14ac:dyDescent="0.25">
      <c r="A122" s="12" t="s">
        <v>123</v>
      </c>
      <c r="B122" s="19">
        <v>3.17</v>
      </c>
    </row>
    <row r="123" spans="1:2" x14ac:dyDescent="0.25">
      <c r="A123" s="12" t="s">
        <v>124</v>
      </c>
      <c r="B123" s="19">
        <v>3.41</v>
      </c>
    </row>
    <row r="124" spans="1:2" x14ac:dyDescent="0.25">
      <c r="A124" s="12" t="s">
        <v>125</v>
      </c>
      <c r="B124" s="19">
        <v>3.56</v>
      </c>
    </row>
    <row r="125" spans="1:2" x14ac:dyDescent="0.25">
      <c r="A125" s="12" t="s">
        <v>126</v>
      </c>
      <c r="B125" s="19">
        <v>3.34</v>
      </c>
    </row>
    <row r="126" spans="1:2" x14ac:dyDescent="0.25">
      <c r="A126" s="12" t="s">
        <v>127</v>
      </c>
      <c r="B126" s="19">
        <v>3.44</v>
      </c>
    </row>
    <row r="127" spans="1:2" x14ac:dyDescent="0.25">
      <c r="A127" s="12" t="s">
        <v>128</v>
      </c>
      <c r="B127" s="19">
        <v>3.76</v>
      </c>
    </row>
    <row r="128" spans="1:2" x14ac:dyDescent="0.25">
      <c r="A128" s="12" t="s">
        <v>129</v>
      </c>
      <c r="B128" s="19">
        <v>3.55</v>
      </c>
    </row>
    <row r="129" spans="1:2" x14ac:dyDescent="0.25">
      <c r="A129" s="12" t="s">
        <v>130</v>
      </c>
      <c r="B129" s="19">
        <v>3.88</v>
      </c>
    </row>
    <row r="130" spans="1:2" x14ac:dyDescent="0.25">
      <c r="A130" s="12" t="s">
        <v>131</v>
      </c>
      <c r="B130" s="19">
        <v>3.31</v>
      </c>
    </row>
    <row r="131" spans="1:2" x14ac:dyDescent="0.25">
      <c r="A131" s="12" t="s">
        <v>132</v>
      </c>
      <c r="B131" s="19">
        <v>3.09</v>
      </c>
    </row>
    <row r="132" spans="1:2" x14ac:dyDescent="0.25">
      <c r="A132" s="12" t="s">
        <v>133</v>
      </c>
      <c r="B132" s="19">
        <v>3.82</v>
      </c>
    </row>
    <row r="133" spans="1:2" x14ac:dyDescent="0.25">
      <c r="A133" s="12" t="s">
        <v>134</v>
      </c>
      <c r="B133" s="19">
        <v>3.01</v>
      </c>
    </row>
    <row r="134" spans="1:2" x14ac:dyDescent="0.25">
      <c r="A134" s="12" t="s">
        <v>135</v>
      </c>
      <c r="B134" s="19">
        <v>3.66</v>
      </c>
    </row>
    <row r="135" spans="1:2" x14ac:dyDescent="0.25">
      <c r="A135" s="12" t="s">
        <v>136</v>
      </c>
      <c r="B135" s="19">
        <v>3.64</v>
      </c>
    </row>
    <row r="136" spans="1:2" x14ac:dyDescent="0.25">
      <c r="A136" s="12" t="s">
        <v>137</v>
      </c>
      <c r="B136" s="19">
        <v>3.59</v>
      </c>
    </row>
    <row r="137" spans="1:2" x14ac:dyDescent="0.25">
      <c r="A137" s="12" t="s">
        <v>138</v>
      </c>
      <c r="B137" s="19">
        <v>3.49</v>
      </c>
    </row>
    <row r="138" spans="1:2" x14ac:dyDescent="0.25">
      <c r="A138" s="12" t="s">
        <v>139</v>
      </c>
      <c r="B138" s="19">
        <v>3.13</v>
      </c>
    </row>
    <row r="139" spans="1:2" x14ac:dyDescent="0.25">
      <c r="A139" s="12" t="s">
        <v>140</v>
      </c>
      <c r="B139" s="19">
        <v>3.83</v>
      </c>
    </row>
    <row r="140" spans="1:2" x14ac:dyDescent="0.25">
      <c r="A140" s="12" t="s">
        <v>141</v>
      </c>
      <c r="B140" s="19">
        <v>3.04</v>
      </c>
    </row>
    <row r="141" spans="1:2" x14ac:dyDescent="0.25">
      <c r="A141" s="12" t="s">
        <v>142</v>
      </c>
      <c r="B141" s="19">
        <v>3.91</v>
      </c>
    </row>
    <row r="142" spans="1:2" x14ac:dyDescent="0.25">
      <c r="A142" s="12" t="s">
        <v>143</v>
      </c>
      <c r="B142" s="19">
        <v>3.56</v>
      </c>
    </row>
    <row r="143" spans="1:2" x14ac:dyDescent="0.25">
      <c r="A143" s="12" t="s">
        <v>144</v>
      </c>
      <c r="B143" s="19">
        <v>3.96</v>
      </c>
    </row>
    <row r="144" spans="1:2" x14ac:dyDescent="0.25">
      <c r="A144" s="12" t="s">
        <v>145</v>
      </c>
      <c r="B144" s="19">
        <v>3.46</v>
      </c>
    </row>
    <row r="145" spans="1:2" x14ac:dyDescent="0.25">
      <c r="A145" s="12" t="s">
        <v>146</v>
      </c>
      <c r="B145" s="19">
        <v>3.22</v>
      </c>
    </row>
    <row r="146" spans="1:2" x14ac:dyDescent="0.25">
      <c r="A146" s="12" t="s">
        <v>147</v>
      </c>
      <c r="B146" s="19">
        <v>3.27</v>
      </c>
    </row>
    <row r="147" spans="1:2" x14ac:dyDescent="0.25">
      <c r="A147" s="12" t="s">
        <v>148</v>
      </c>
      <c r="B147" s="19">
        <v>3.43</v>
      </c>
    </row>
    <row r="148" spans="1:2" x14ac:dyDescent="0.25">
      <c r="A148" s="12" t="s">
        <v>149</v>
      </c>
      <c r="B148" s="19">
        <v>3.85</v>
      </c>
    </row>
    <row r="149" spans="1:2" x14ac:dyDescent="0.25">
      <c r="A149" s="12" t="s">
        <v>150</v>
      </c>
      <c r="B149" s="19">
        <v>3.89</v>
      </c>
    </row>
    <row r="150" spans="1:2" x14ac:dyDescent="0.25">
      <c r="A150" s="12" t="s">
        <v>151</v>
      </c>
      <c r="B150" s="19">
        <v>3.37</v>
      </c>
    </row>
    <row r="151" spans="1:2" x14ac:dyDescent="0.25">
      <c r="A151" s="12" t="s">
        <v>152</v>
      </c>
      <c r="B151" s="19">
        <v>3.32</v>
      </c>
    </row>
    <row r="152" spans="1:2" x14ac:dyDescent="0.25">
      <c r="A152" s="12" t="s">
        <v>153</v>
      </c>
      <c r="B152" s="19">
        <v>3.54</v>
      </c>
    </row>
    <row r="153" spans="1:2" x14ac:dyDescent="0.25">
      <c r="A153" s="12" t="s">
        <v>154</v>
      </c>
      <c r="B153" s="19">
        <v>3.8</v>
      </c>
    </row>
    <row r="154" spans="1:2" x14ac:dyDescent="0.25">
      <c r="A154" s="12" t="s">
        <v>155</v>
      </c>
      <c r="B154" s="19">
        <v>3.74</v>
      </c>
    </row>
    <row r="155" spans="1:2" x14ac:dyDescent="0.25">
      <c r="A155" s="12" t="s">
        <v>156</v>
      </c>
      <c r="B155" s="19">
        <v>3.17</v>
      </c>
    </row>
    <row r="156" spans="1:2" x14ac:dyDescent="0.25">
      <c r="A156" s="12" t="s">
        <v>157</v>
      </c>
      <c r="B156" s="19">
        <v>3.27</v>
      </c>
    </row>
    <row r="157" spans="1:2" x14ac:dyDescent="0.25">
      <c r="A157" s="12" t="s">
        <v>158</v>
      </c>
      <c r="B157" s="19">
        <v>3.32</v>
      </c>
    </row>
    <row r="158" spans="1:2" x14ac:dyDescent="0.25">
      <c r="A158" s="12" t="s">
        <v>159</v>
      </c>
      <c r="B158" s="19">
        <v>3.56</v>
      </c>
    </row>
    <row r="159" spans="1:2" x14ac:dyDescent="0.25">
      <c r="A159" s="12" t="s">
        <v>160</v>
      </c>
      <c r="B159" s="19">
        <v>3.95</v>
      </c>
    </row>
    <row r="160" spans="1:2" x14ac:dyDescent="0.25">
      <c r="A160" s="12" t="s">
        <v>161</v>
      </c>
      <c r="B160" s="19">
        <v>3.56</v>
      </c>
    </row>
    <row r="161" spans="1:2" x14ac:dyDescent="0.25">
      <c r="A161" s="12" t="s">
        <v>162</v>
      </c>
      <c r="B161" s="19">
        <v>3.79</v>
      </c>
    </row>
    <row r="162" spans="1:2" x14ac:dyDescent="0.25">
      <c r="A162" s="12" t="s">
        <v>163</v>
      </c>
      <c r="B162" s="19">
        <v>3.93</v>
      </c>
    </row>
    <row r="163" spans="1:2" x14ac:dyDescent="0.25">
      <c r="A163" s="12" t="s">
        <v>164</v>
      </c>
      <c r="B163" s="19">
        <v>3.79</v>
      </c>
    </row>
    <row r="164" spans="1:2" x14ac:dyDescent="0.25">
      <c r="A164" s="12" t="s">
        <v>165</v>
      </c>
      <c r="B164" s="19">
        <v>3.71</v>
      </c>
    </row>
    <row r="165" spans="1:2" x14ac:dyDescent="0.25">
      <c r="A165" s="12" t="s">
        <v>166</v>
      </c>
      <c r="B165" s="19">
        <v>3.05</v>
      </c>
    </row>
    <row r="166" spans="1:2" x14ac:dyDescent="0.25">
      <c r="A166" s="12" t="s">
        <v>167</v>
      </c>
      <c r="B166" s="19">
        <v>3.22</v>
      </c>
    </row>
    <row r="167" spans="1:2" x14ac:dyDescent="0.25">
      <c r="A167" s="12" t="s">
        <v>168</v>
      </c>
      <c r="B167" s="19">
        <v>3.85</v>
      </c>
    </row>
    <row r="168" spans="1:2" x14ac:dyDescent="0.25">
      <c r="A168" s="12" t="s">
        <v>169</v>
      </c>
      <c r="B168" s="19">
        <v>3.82</v>
      </c>
    </row>
    <row r="169" spans="1:2" x14ac:dyDescent="0.25">
      <c r="A169" s="12" t="s">
        <v>170</v>
      </c>
      <c r="B169" s="19">
        <v>3.23</v>
      </c>
    </row>
    <row r="170" spans="1:2" x14ac:dyDescent="0.25">
      <c r="A170" s="12" t="s">
        <v>171</v>
      </c>
      <c r="B170" s="19">
        <v>3.56</v>
      </c>
    </row>
    <row r="171" spans="1:2" x14ac:dyDescent="0.25">
      <c r="A171" s="12" t="s">
        <v>172</v>
      </c>
      <c r="B171" s="19">
        <v>3.53</v>
      </c>
    </row>
    <row r="172" spans="1:2" x14ac:dyDescent="0.25">
      <c r="A172" s="12" t="s">
        <v>173</v>
      </c>
      <c r="B172" s="19">
        <v>3.62</v>
      </c>
    </row>
    <row r="173" spans="1:2" x14ac:dyDescent="0.25">
      <c r="A173" s="12" t="s">
        <v>174</v>
      </c>
      <c r="B173" s="19">
        <v>3.8</v>
      </c>
    </row>
    <row r="174" spans="1:2" x14ac:dyDescent="0.25">
      <c r="A174" s="12" t="s">
        <v>175</v>
      </c>
      <c r="B174" s="19">
        <v>3.47</v>
      </c>
    </row>
    <row r="175" spans="1:2" x14ac:dyDescent="0.25">
      <c r="A175" s="12" t="s">
        <v>176</v>
      </c>
      <c r="B175" s="19">
        <v>3.64</v>
      </c>
    </row>
    <row r="176" spans="1:2" x14ac:dyDescent="0.25">
      <c r="A176" s="12" t="s">
        <v>177</v>
      </c>
      <c r="B176" s="19">
        <v>3.03</v>
      </c>
    </row>
    <row r="177" spans="1:2" x14ac:dyDescent="0.25">
      <c r="A177" s="12" t="s">
        <v>178</v>
      </c>
      <c r="B177" s="19">
        <v>3.17</v>
      </c>
    </row>
    <row r="178" spans="1:2" x14ac:dyDescent="0.25">
      <c r="A178" s="12" t="s">
        <v>179</v>
      </c>
      <c r="B178" s="19">
        <v>3.22</v>
      </c>
    </row>
    <row r="179" spans="1:2" x14ac:dyDescent="0.25">
      <c r="A179" s="12" t="s">
        <v>180</v>
      </c>
      <c r="B179" s="19">
        <v>3.92</v>
      </c>
    </row>
    <row r="180" spans="1:2" x14ac:dyDescent="0.25">
      <c r="A180" s="12" t="s">
        <v>181</v>
      </c>
      <c r="B180" s="19">
        <v>3.82</v>
      </c>
    </row>
    <row r="181" spans="1:2" x14ac:dyDescent="0.25">
      <c r="A181" s="12" t="s">
        <v>182</v>
      </c>
      <c r="B181" s="19">
        <v>3.26</v>
      </c>
    </row>
    <row r="182" spans="1:2" x14ac:dyDescent="0.25">
      <c r="A182" s="12" t="s">
        <v>183</v>
      </c>
      <c r="B182" s="19">
        <v>3.8</v>
      </c>
    </row>
    <row r="183" spans="1:2" x14ac:dyDescent="0.25">
      <c r="A183" s="12" t="s">
        <v>184</v>
      </c>
      <c r="B183" s="19">
        <v>3.2</v>
      </c>
    </row>
    <row r="184" spans="1:2" x14ac:dyDescent="0.25">
      <c r="A184" s="12" t="s">
        <v>185</v>
      </c>
      <c r="B184" s="19">
        <v>3.46</v>
      </c>
    </row>
    <row r="185" spans="1:2" x14ac:dyDescent="0.25">
      <c r="A185" s="12" t="s">
        <v>186</v>
      </c>
      <c r="B185" s="19">
        <v>3.67</v>
      </c>
    </row>
    <row r="186" spans="1:2" x14ac:dyDescent="0.25">
      <c r="A186" s="12" t="s">
        <v>187</v>
      </c>
      <c r="B186" s="19">
        <v>3.06</v>
      </c>
    </row>
    <row r="187" spans="1:2" x14ac:dyDescent="0.25">
      <c r="A187" s="12" t="s">
        <v>188</v>
      </c>
      <c r="B187" s="19">
        <v>3.66</v>
      </c>
    </row>
    <row r="188" spans="1:2" x14ac:dyDescent="0.25">
      <c r="A188" s="12" t="s">
        <v>189</v>
      </c>
      <c r="B188" s="19">
        <v>3.96</v>
      </c>
    </row>
    <row r="189" spans="1:2" x14ac:dyDescent="0.25">
      <c r="A189" s="12" t="s">
        <v>190</v>
      </c>
      <c r="B189" s="19">
        <v>3.75</v>
      </c>
    </row>
    <row r="190" spans="1:2" x14ac:dyDescent="0.25">
      <c r="A190" s="12" t="s">
        <v>191</v>
      </c>
      <c r="B190" s="19">
        <v>3.83</v>
      </c>
    </row>
    <row r="191" spans="1:2" x14ac:dyDescent="0.25">
      <c r="A191" s="12" t="s">
        <v>192</v>
      </c>
      <c r="B191" s="19">
        <v>3.22</v>
      </c>
    </row>
    <row r="192" spans="1:2" x14ac:dyDescent="0.25">
      <c r="A192" s="12" t="s">
        <v>193</v>
      </c>
      <c r="B192" s="19">
        <v>3.36</v>
      </c>
    </row>
    <row r="193" spans="1:2" x14ac:dyDescent="0.25">
      <c r="A193" s="12" t="s">
        <v>194</v>
      </c>
      <c r="B193" s="19">
        <v>3.21</v>
      </c>
    </row>
    <row r="194" spans="1:2" x14ac:dyDescent="0.25">
      <c r="A194" s="12" t="s">
        <v>195</v>
      </c>
      <c r="B194" s="19">
        <v>3.02</v>
      </c>
    </row>
    <row r="195" spans="1:2" x14ac:dyDescent="0.25">
      <c r="A195" s="12" t="s">
        <v>196</v>
      </c>
      <c r="B195" s="19">
        <v>3.99</v>
      </c>
    </row>
    <row r="196" spans="1:2" x14ac:dyDescent="0.25">
      <c r="A196" s="12" t="s">
        <v>197</v>
      </c>
      <c r="B196" s="19">
        <v>3.07</v>
      </c>
    </row>
    <row r="197" spans="1:2" x14ac:dyDescent="0.25">
      <c r="A197" s="12" t="s">
        <v>198</v>
      </c>
      <c r="B197" s="19">
        <v>3.65</v>
      </c>
    </row>
    <row r="198" spans="1:2" x14ac:dyDescent="0.25">
      <c r="A198" s="12" t="s">
        <v>199</v>
      </c>
      <c r="B198" s="19">
        <v>3.67</v>
      </c>
    </row>
    <row r="199" spans="1:2" x14ac:dyDescent="0.25">
      <c r="A199" s="12" t="s">
        <v>200</v>
      </c>
      <c r="B199" s="19">
        <v>3.06</v>
      </c>
    </row>
    <row r="200" spans="1:2" x14ac:dyDescent="0.25">
      <c r="A200" s="12" t="s">
        <v>201</v>
      </c>
      <c r="B200" s="19">
        <v>3.98</v>
      </c>
    </row>
    <row r="201" spans="1:2" x14ac:dyDescent="0.25">
      <c r="A201" s="12" t="s">
        <v>202</v>
      </c>
      <c r="B201" s="19">
        <v>3.93</v>
      </c>
    </row>
    <row r="202" spans="1:2" x14ac:dyDescent="0.25">
      <c r="A202" s="12" t="s">
        <v>203</v>
      </c>
      <c r="B202" s="19">
        <v>3.41</v>
      </c>
    </row>
    <row r="203" spans="1:2" x14ac:dyDescent="0.25">
      <c r="A203" s="12" t="s">
        <v>204</v>
      </c>
      <c r="B203" s="19">
        <v>3.43</v>
      </c>
    </row>
    <row r="204" spans="1:2" x14ac:dyDescent="0.25">
      <c r="A204" s="12" t="s">
        <v>205</v>
      </c>
      <c r="B204" s="19">
        <v>3.7</v>
      </c>
    </row>
    <row r="205" spans="1:2" x14ac:dyDescent="0.25">
      <c r="A205" s="12" t="s">
        <v>206</v>
      </c>
      <c r="B205" s="19">
        <v>3.76</v>
      </c>
    </row>
    <row r="206" spans="1:2" x14ac:dyDescent="0.25">
      <c r="A206" s="12" t="s">
        <v>207</v>
      </c>
      <c r="B206" s="19">
        <v>3.9</v>
      </c>
    </row>
    <row r="207" spans="1:2" ht="15.6" thickBot="1" x14ac:dyDescent="0.3">
      <c r="A207" s="13" t="s">
        <v>208</v>
      </c>
      <c r="B207" s="19">
        <v>3.23</v>
      </c>
    </row>
  </sheetData>
  <sheetProtection formatCells="0" formatColumns="0" formatRows="0" insertColumns="0" insertRows="0" insertHyperlinks="0" sort="0"/>
  <mergeCells count="9">
    <mergeCell ref="G6:G7"/>
    <mergeCell ref="F6:F7"/>
    <mergeCell ref="D6:D7"/>
    <mergeCell ref="B6:B7"/>
    <mergeCell ref="A6:A7"/>
    <mergeCell ref="A1:D1"/>
    <mergeCell ref="A3:H4"/>
    <mergeCell ref="E6:E7"/>
    <mergeCell ref="C6:C7"/>
  </mergeCells>
  <phoneticPr fontId="0" type="noConversion"/>
  <printOptions gridLines="1" gridLinesSet="0"/>
  <pageMargins left="0.75" right="0.75" top="0.75" bottom="0.75" header="0.5" footer="0.5"/>
  <pageSetup orientation="landscape" horizontalDpi="204" verticalDpi="196" r:id="rId1"/>
  <headerFooter alignWithMargins="0">
    <oddHeader>&amp;A</oddHeader>
  </headerFooter>
  <ignoredErrors>
    <ignoredError sqref="O7 N9 N10" unlockedFormula="1"/>
    <ignoredError sqref="N8" formula="1" unlockedFormula="1"/>
  </ignoredErrors>
  <drawing r:id="rId2"/>
  <legacyDrawing r:id="rId3"/>
  <controls>
    <mc:AlternateContent xmlns:mc="http://schemas.openxmlformats.org/markup-compatibility/2006">
      <mc:Choice Requires="x14">
        <control shapeId="4117" r:id="rId4" name="Option_FreeDiac">
          <controlPr defaultSize="0" autoLine="0" autoPict="0" r:id="rId5">
            <anchor moveWithCells="1">
              <from>
                <xdr:col>11</xdr:col>
                <xdr:colOff>365760</xdr:colOff>
                <xdr:row>12</xdr:row>
                <xdr:rowOff>60960</xdr:rowOff>
              </from>
              <to>
                <xdr:col>11</xdr:col>
                <xdr:colOff>556260</xdr:colOff>
                <xdr:row>12</xdr:row>
                <xdr:rowOff>182880</xdr:rowOff>
              </to>
            </anchor>
          </controlPr>
        </control>
      </mc:Choice>
      <mc:Fallback>
        <control shapeId="4117" r:id="rId4" name="Option_FreeDiac"/>
      </mc:Fallback>
    </mc:AlternateContent>
    <mc:AlternateContent xmlns:mc="http://schemas.openxmlformats.org/markup-compatibility/2006">
      <mc:Choice Requires="x14">
        <control shapeId="4116" r:id="rId6" name="Reset_btn">
          <controlPr defaultSize="0" autoLine="0" r:id="rId7">
            <anchor moveWithCells="1">
              <from>
                <xdr:col>12</xdr:col>
                <xdr:colOff>198120</xdr:colOff>
                <xdr:row>1</xdr:row>
                <xdr:rowOff>0</xdr:rowOff>
              </from>
              <to>
                <xdr:col>13</xdr:col>
                <xdr:colOff>190500</xdr:colOff>
                <xdr:row>2</xdr:row>
                <xdr:rowOff>213360</xdr:rowOff>
              </to>
            </anchor>
          </controlPr>
        </control>
      </mc:Choice>
      <mc:Fallback>
        <control shapeId="4116" r:id="rId6" name="Reset_btn"/>
      </mc:Fallback>
    </mc:AlternateContent>
    <mc:AlternateContent xmlns:mc="http://schemas.openxmlformats.org/markup-compatibility/2006">
      <mc:Choice Requires="x14">
        <control shapeId="4114" r:id="rId8" name="Generate_btn">
          <controlPr defaultSize="0" autoLine="0" r:id="rId9">
            <anchor moveWithCells="1">
              <from>
                <xdr:col>10</xdr:col>
                <xdr:colOff>457200</xdr:colOff>
                <xdr:row>0</xdr:row>
                <xdr:rowOff>213360</xdr:rowOff>
              </from>
              <to>
                <xdr:col>11</xdr:col>
                <xdr:colOff>274320</xdr:colOff>
                <xdr:row>3</xdr:row>
                <xdr:rowOff>7620</xdr:rowOff>
              </to>
            </anchor>
          </controlPr>
        </control>
      </mc:Choice>
      <mc:Fallback>
        <control shapeId="4114" r:id="rId8" name="Generate_btn"/>
      </mc:Fallback>
    </mc:AlternateContent>
    <mc:AlternateContent xmlns:mc="http://schemas.openxmlformats.org/markup-compatibility/2006">
      <mc:Choice Requires="x14">
        <control shapeId="4113" r:id="rId10" name="Label1">
          <controlPr defaultSize="0" autoLine="0" r:id="rId11">
            <anchor moveWithCells="1">
              <from>
                <xdr:col>8</xdr:col>
                <xdr:colOff>91440</xdr:colOff>
                <xdr:row>0</xdr:row>
                <xdr:rowOff>175260</xdr:rowOff>
              </from>
              <to>
                <xdr:col>10</xdr:col>
                <xdr:colOff>175260</xdr:colOff>
                <xdr:row>3</xdr:row>
                <xdr:rowOff>83820</xdr:rowOff>
              </to>
            </anchor>
          </controlPr>
        </control>
      </mc:Choice>
      <mc:Fallback>
        <control shapeId="4113" r:id="rId10" name="Label1"/>
      </mc:Fallback>
    </mc:AlternateContent>
    <mc:AlternateContent xmlns:mc="http://schemas.openxmlformats.org/markup-compatibility/2006">
      <mc:Choice Requires="x14">
        <control shapeId="4112" r:id="rId12" name="Option_Sturgis">
          <controlPr defaultSize="0" autoLine="0" r:id="rId13">
            <anchor moveWithCells="1">
              <from>
                <xdr:col>11</xdr:col>
                <xdr:colOff>365760</xdr:colOff>
                <xdr:row>11</xdr:row>
                <xdr:rowOff>53340</xdr:rowOff>
              </from>
              <to>
                <xdr:col>11</xdr:col>
                <xdr:colOff>556260</xdr:colOff>
                <xdr:row>12</xdr:row>
                <xdr:rowOff>0</xdr:rowOff>
              </to>
            </anchor>
          </controlPr>
        </control>
      </mc:Choice>
      <mc:Fallback>
        <control shapeId="4112" r:id="rId12" name="Option_Sturgis"/>
      </mc:Fallback>
    </mc:AlternateContent>
    <mc:AlternateContent xmlns:mc="http://schemas.openxmlformats.org/markup-compatibility/2006">
      <mc:Choice Requires="x14">
        <control shapeId="4111" r:id="rId14" name="Option_Scott">
          <controlPr defaultSize="0" autoLine="0" r:id="rId15">
            <anchor moveWithCells="1">
              <from>
                <xdr:col>11</xdr:col>
                <xdr:colOff>365760</xdr:colOff>
                <xdr:row>10</xdr:row>
                <xdr:rowOff>38100</xdr:rowOff>
              </from>
              <to>
                <xdr:col>11</xdr:col>
                <xdr:colOff>548640</xdr:colOff>
                <xdr:row>10</xdr:row>
                <xdr:rowOff>175260</xdr:rowOff>
              </to>
            </anchor>
          </controlPr>
        </control>
      </mc:Choice>
      <mc:Fallback>
        <control shapeId="4111" r:id="rId14" name="Option_Scott"/>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03"/>
  <sheetViews>
    <sheetView workbookViewId="0">
      <selection activeCell="I2" sqref="I2"/>
    </sheetView>
  </sheetViews>
  <sheetFormatPr defaultRowHeight="13.2" x14ac:dyDescent="0.25"/>
  <sheetData>
    <row r="1" spans="1:3" x14ac:dyDescent="0.25">
      <c r="A1" s="44" t="s">
        <v>223</v>
      </c>
    </row>
    <row r="2" spans="1:3" x14ac:dyDescent="0.25">
      <c r="A2" s="44" t="s">
        <v>225</v>
      </c>
    </row>
    <row r="3" spans="1:3" ht="13.8" thickBot="1" x14ac:dyDescent="0.3">
      <c r="A3" s="46" t="s">
        <v>226</v>
      </c>
      <c r="B3" s="45"/>
      <c r="C3" s="46" t="s">
        <v>224</v>
      </c>
    </row>
    <row r="4" spans="1:3" x14ac:dyDescent="0.25">
      <c r="A4" s="19">
        <v>1</v>
      </c>
      <c r="C4" s="19">
        <v>2.82</v>
      </c>
    </row>
    <row r="5" spans="1:3" x14ac:dyDescent="0.25">
      <c r="A5" s="19">
        <v>2</v>
      </c>
      <c r="C5" s="19">
        <v>3.49</v>
      </c>
    </row>
    <row r="6" spans="1:3" x14ac:dyDescent="0.25">
      <c r="A6" s="19">
        <v>3</v>
      </c>
      <c r="C6" s="19">
        <v>3.28</v>
      </c>
    </row>
    <row r="7" spans="1:3" x14ac:dyDescent="0.25">
      <c r="A7" s="19">
        <v>4</v>
      </c>
      <c r="C7" s="19">
        <v>3.25</v>
      </c>
    </row>
    <row r="8" spans="1:3" x14ac:dyDescent="0.25">
      <c r="A8" s="19">
        <v>5</v>
      </c>
      <c r="C8" s="19">
        <v>3.26</v>
      </c>
    </row>
    <row r="9" spans="1:3" x14ac:dyDescent="0.25">
      <c r="A9" s="19">
        <v>6</v>
      </c>
      <c r="C9" s="19">
        <v>2.87</v>
      </c>
    </row>
    <row r="10" spans="1:3" x14ac:dyDescent="0.25">
      <c r="A10" s="19">
        <v>7</v>
      </c>
      <c r="C10" s="19">
        <v>3.16</v>
      </c>
    </row>
    <row r="11" spans="1:3" x14ac:dyDescent="0.25">
      <c r="A11" s="19">
        <v>8</v>
      </c>
      <c r="C11" s="19">
        <v>3.4</v>
      </c>
    </row>
    <row r="12" spans="1:3" x14ac:dyDescent="0.25">
      <c r="A12" s="19">
        <v>9</v>
      </c>
      <c r="C12" s="19">
        <v>2.84</v>
      </c>
    </row>
    <row r="13" spans="1:3" x14ac:dyDescent="0.25">
      <c r="A13" s="19">
        <v>10</v>
      </c>
      <c r="C13" s="19">
        <v>3.72</v>
      </c>
    </row>
    <row r="14" spans="1:3" x14ac:dyDescent="0.25">
      <c r="A14" s="19">
        <v>11</v>
      </c>
      <c r="C14" s="19">
        <v>3.22</v>
      </c>
    </row>
    <row r="15" spans="1:3" x14ac:dyDescent="0.25">
      <c r="A15" s="19">
        <v>12</v>
      </c>
      <c r="C15" s="19">
        <v>3.44</v>
      </c>
    </row>
    <row r="16" spans="1:3" x14ac:dyDescent="0.25">
      <c r="A16" s="19">
        <v>13</v>
      </c>
      <c r="C16" s="19">
        <v>3.65</v>
      </c>
    </row>
    <row r="17" spans="1:3" x14ac:dyDescent="0.25">
      <c r="A17" s="19">
        <v>14</v>
      </c>
      <c r="C17" s="19">
        <v>3.02</v>
      </c>
    </row>
    <row r="18" spans="1:3" x14ac:dyDescent="0.25">
      <c r="A18" s="19">
        <v>15</v>
      </c>
      <c r="C18" s="19">
        <v>3.03</v>
      </c>
    </row>
    <row r="19" spans="1:3" x14ac:dyDescent="0.25">
      <c r="A19" s="19">
        <v>16</v>
      </c>
      <c r="C19" s="19">
        <v>3.8</v>
      </c>
    </row>
    <row r="20" spans="1:3" x14ac:dyDescent="0.25">
      <c r="A20" s="19">
        <v>17</v>
      </c>
      <c r="C20" s="19">
        <v>3.23</v>
      </c>
    </row>
    <row r="21" spans="1:3" x14ac:dyDescent="0.25">
      <c r="A21" s="19">
        <v>18</v>
      </c>
      <c r="C21" s="19">
        <v>3.26</v>
      </c>
    </row>
    <row r="22" spans="1:3" x14ac:dyDescent="0.25">
      <c r="A22" s="19">
        <v>19</v>
      </c>
      <c r="C22" s="19">
        <v>3.53</v>
      </c>
    </row>
    <row r="23" spans="1:3" x14ac:dyDescent="0.25">
      <c r="A23" s="19">
        <v>20</v>
      </c>
      <c r="C23" s="19">
        <v>3.75</v>
      </c>
    </row>
    <row r="24" spans="1:3" x14ac:dyDescent="0.25">
      <c r="A24" s="19">
        <v>21</v>
      </c>
      <c r="C24" s="19">
        <v>3.15</v>
      </c>
    </row>
    <row r="25" spans="1:3" x14ac:dyDescent="0.25">
      <c r="A25" s="19">
        <v>22</v>
      </c>
      <c r="C25" s="19">
        <v>3.66</v>
      </c>
    </row>
    <row r="26" spans="1:3" x14ac:dyDescent="0.25">
      <c r="A26" s="19">
        <v>23</v>
      </c>
      <c r="C26" s="19">
        <v>3.36</v>
      </c>
    </row>
    <row r="27" spans="1:3" x14ac:dyDescent="0.25">
      <c r="A27" s="19">
        <v>24</v>
      </c>
      <c r="C27" s="19">
        <v>3.79</v>
      </c>
    </row>
    <row r="28" spans="1:3" x14ac:dyDescent="0.25">
      <c r="A28" s="19">
        <v>25</v>
      </c>
      <c r="C28" s="19">
        <v>2.85</v>
      </c>
    </row>
    <row r="29" spans="1:3" x14ac:dyDescent="0.25">
      <c r="A29" s="19">
        <v>26</v>
      </c>
      <c r="C29" s="19">
        <v>3.74</v>
      </c>
    </row>
    <row r="30" spans="1:3" x14ac:dyDescent="0.25">
      <c r="A30" s="19">
        <v>27</v>
      </c>
      <c r="C30" s="19">
        <v>3.23</v>
      </c>
    </row>
    <row r="31" spans="1:3" x14ac:dyDescent="0.25">
      <c r="A31" s="19">
        <v>28</v>
      </c>
      <c r="C31" s="19">
        <v>3.52</v>
      </c>
    </row>
    <row r="32" spans="1:3" x14ac:dyDescent="0.25">
      <c r="A32" s="19">
        <v>29</v>
      </c>
      <c r="C32" s="19">
        <v>3.32</v>
      </c>
    </row>
    <row r="33" spans="1:3" x14ac:dyDescent="0.25">
      <c r="A33" s="19">
        <v>30</v>
      </c>
      <c r="C33" s="19">
        <v>2.89</v>
      </c>
    </row>
    <row r="34" spans="1:3" x14ac:dyDescent="0.25">
      <c r="A34" s="19">
        <v>31</v>
      </c>
      <c r="C34" s="19">
        <v>2.83</v>
      </c>
    </row>
    <row r="35" spans="1:3" x14ac:dyDescent="0.25">
      <c r="A35" s="19">
        <v>32</v>
      </c>
      <c r="C35" s="19">
        <v>2.93</v>
      </c>
    </row>
    <row r="36" spans="1:3" x14ac:dyDescent="0.25">
      <c r="A36" s="19">
        <v>33</v>
      </c>
      <c r="C36" s="19">
        <v>3.71</v>
      </c>
    </row>
    <row r="37" spans="1:3" x14ac:dyDescent="0.25">
      <c r="A37" s="19">
        <v>34</v>
      </c>
      <c r="C37" s="19">
        <v>3.47</v>
      </c>
    </row>
    <row r="38" spans="1:3" x14ac:dyDescent="0.25">
      <c r="A38" s="19">
        <v>35</v>
      </c>
      <c r="C38" s="19">
        <v>3.52</v>
      </c>
    </row>
    <row r="39" spans="1:3" x14ac:dyDescent="0.25">
      <c r="A39" s="19">
        <v>36</v>
      </c>
      <c r="C39" s="19">
        <v>2.83</v>
      </c>
    </row>
    <row r="40" spans="1:3" x14ac:dyDescent="0.25">
      <c r="A40" s="19">
        <v>37</v>
      </c>
      <c r="C40" s="19">
        <v>3.64</v>
      </c>
    </row>
    <row r="41" spans="1:3" x14ac:dyDescent="0.25">
      <c r="A41" s="19">
        <v>38</v>
      </c>
      <c r="C41" s="19">
        <v>2.96</v>
      </c>
    </row>
    <row r="42" spans="1:3" x14ac:dyDescent="0.25">
      <c r="A42" s="19">
        <v>39</v>
      </c>
      <c r="C42" s="19">
        <v>3.59</v>
      </c>
    </row>
    <row r="43" spans="1:3" x14ac:dyDescent="0.25">
      <c r="A43" s="19">
        <v>40</v>
      </c>
      <c r="C43" s="19">
        <v>3.33</v>
      </c>
    </row>
    <row r="44" spans="1:3" x14ac:dyDescent="0.25">
      <c r="A44" s="19">
        <v>41</v>
      </c>
      <c r="C44" s="19">
        <v>3.38</v>
      </c>
    </row>
    <row r="45" spans="1:3" x14ac:dyDescent="0.25">
      <c r="A45" s="19">
        <v>42</v>
      </c>
      <c r="C45" s="19">
        <v>3.44</v>
      </c>
    </row>
    <row r="46" spans="1:3" x14ac:dyDescent="0.25">
      <c r="A46" s="19">
        <v>43</v>
      </c>
      <c r="C46" s="19">
        <v>3.31</v>
      </c>
    </row>
    <row r="47" spans="1:3" x14ac:dyDescent="0.25">
      <c r="A47" s="19">
        <v>44</v>
      </c>
      <c r="C47" s="19">
        <v>3.03</v>
      </c>
    </row>
    <row r="48" spans="1:3" x14ac:dyDescent="0.25">
      <c r="A48" s="19">
        <v>45</v>
      </c>
      <c r="C48" s="19">
        <v>3.26</v>
      </c>
    </row>
    <row r="49" spans="1:3" x14ac:dyDescent="0.25">
      <c r="A49" s="19">
        <v>46</v>
      </c>
      <c r="C49" s="19">
        <v>3.04</v>
      </c>
    </row>
    <row r="50" spans="1:3" x14ac:dyDescent="0.25">
      <c r="A50" s="19">
        <v>47</v>
      </c>
      <c r="C50" s="19">
        <v>2.98</v>
      </c>
    </row>
    <row r="51" spans="1:3" x14ac:dyDescent="0.25">
      <c r="A51" s="19">
        <v>48</v>
      </c>
      <c r="C51" s="19">
        <v>2.8</v>
      </c>
    </row>
    <row r="52" spans="1:3" x14ac:dyDescent="0.25">
      <c r="A52" s="19">
        <v>49</v>
      </c>
      <c r="C52" s="19">
        <v>3.75</v>
      </c>
    </row>
    <row r="53" spans="1:3" x14ac:dyDescent="0.25">
      <c r="A53" s="19">
        <v>50</v>
      </c>
      <c r="C53" s="19">
        <v>3.64</v>
      </c>
    </row>
    <row r="54" spans="1:3" x14ac:dyDescent="0.25">
      <c r="A54" s="19">
        <v>51</v>
      </c>
      <c r="C54" s="19">
        <v>3.65</v>
      </c>
    </row>
    <row r="55" spans="1:3" x14ac:dyDescent="0.25">
      <c r="A55" s="19">
        <v>52</v>
      </c>
      <c r="C55" s="19">
        <v>3.18</v>
      </c>
    </row>
    <row r="56" spans="1:3" x14ac:dyDescent="0.25">
      <c r="A56" s="19">
        <v>53</v>
      </c>
      <c r="C56" s="19">
        <v>3.44</v>
      </c>
    </row>
    <row r="57" spans="1:3" x14ac:dyDescent="0.25">
      <c r="A57" s="19">
        <v>54</v>
      </c>
      <c r="C57" s="19">
        <v>3.06</v>
      </c>
    </row>
    <row r="58" spans="1:3" x14ac:dyDescent="0.25">
      <c r="A58" s="19">
        <v>55</v>
      </c>
      <c r="C58" s="19">
        <v>3.51</v>
      </c>
    </row>
    <row r="59" spans="1:3" x14ac:dyDescent="0.25">
      <c r="A59" s="19">
        <v>56</v>
      </c>
      <c r="C59" s="19">
        <v>3.33</v>
      </c>
    </row>
    <row r="60" spans="1:3" x14ac:dyDescent="0.25">
      <c r="A60" s="19">
        <v>57</v>
      </c>
      <c r="C60" s="19">
        <v>2.81</v>
      </c>
    </row>
    <row r="61" spans="1:3" x14ac:dyDescent="0.25">
      <c r="A61" s="19">
        <v>58</v>
      </c>
      <c r="C61" s="19">
        <v>3.64</v>
      </c>
    </row>
    <row r="62" spans="1:3" x14ac:dyDescent="0.25">
      <c r="A62" s="19">
        <v>59</v>
      </c>
      <c r="C62" s="19">
        <v>3.05</v>
      </c>
    </row>
    <row r="63" spans="1:3" x14ac:dyDescent="0.25">
      <c r="A63" s="19">
        <v>60</v>
      </c>
      <c r="C63" s="19">
        <v>2.85</v>
      </c>
    </row>
    <row r="64" spans="1:3" x14ac:dyDescent="0.25">
      <c r="A64" s="19">
        <v>61</v>
      </c>
      <c r="C64" s="19">
        <v>3.56</v>
      </c>
    </row>
    <row r="65" spans="1:3" x14ac:dyDescent="0.25">
      <c r="A65" s="19">
        <v>62</v>
      </c>
      <c r="C65" s="19">
        <v>2.92</v>
      </c>
    </row>
    <row r="66" spans="1:3" x14ac:dyDescent="0.25">
      <c r="A66" s="19">
        <v>63</v>
      </c>
      <c r="C66" s="19">
        <v>3.35</v>
      </c>
    </row>
    <row r="67" spans="1:3" x14ac:dyDescent="0.25">
      <c r="A67" s="19">
        <v>64</v>
      </c>
      <c r="C67" s="19">
        <v>3.46</v>
      </c>
    </row>
    <row r="68" spans="1:3" x14ac:dyDescent="0.25">
      <c r="A68" s="19">
        <v>65</v>
      </c>
      <c r="C68" s="19">
        <v>3.59</v>
      </c>
    </row>
    <row r="69" spans="1:3" x14ac:dyDescent="0.25">
      <c r="A69" s="19">
        <v>66</v>
      </c>
      <c r="C69" s="19">
        <v>3.11</v>
      </c>
    </row>
    <row r="70" spans="1:3" x14ac:dyDescent="0.25">
      <c r="A70" s="19">
        <v>67</v>
      </c>
      <c r="C70" s="19">
        <v>3.65</v>
      </c>
    </row>
    <row r="71" spans="1:3" x14ac:dyDescent="0.25">
      <c r="A71" s="19">
        <v>68</v>
      </c>
      <c r="C71" s="19">
        <v>3.17</v>
      </c>
    </row>
    <row r="72" spans="1:3" x14ac:dyDescent="0.25">
      <c r="A72" s="19">
        <v>69</v>
      </c>
      <c r="C72" s="19">
        <v>2.97</v>
      </c>
    </row>
    <row r="73" spans="1:3" x14ac:dyDescent="0.25">
      <c r="A73" s="19">
        <v>70</v>
      </c>
      <c r="C73" s="19">
        <v>3.77</v>
      </c>
    </row>
    <row r="74" spans="1:3" x14ac:dyDescent="0.25">
      <c r="A74" s="19">
        <v>71</v>
      </c>
      <c r="C74" s="19">
        <v>3.21</v>
      </c>
    </row>
    <row r="75" spans="1:3" x14ac:dyDescent="0.25">
      <c r="A75" s="19">
        <v>72</v>
      </c>
      <c r="C75" s="19">
        <v>3.17</v>
      </c>
    </row>
    <row r="76" spans="1:3" x14ac:dyDescent="0.25">
      <c r="A76" s="19">
        <v>73</v>
      </c>
      <c r="C76" s="19">
        <v>3.65</v>
      </c>
    </row>
    <row r="77" spans="1:3" x14ac:dyDescent="0.25">
      <c r="A77" s="19">
        <v>74</v>
      </c>
      <c r="C77" s="19">
        <v>2.94</v>
      </c>
    </row>
    <row r="78" spans="1:3" x14ac:dyDescent="0.25">
      <c r="A78" s="19">
        <v>75</v>
      </c>
      <c r="C78" s="19">
        <v>3.53</v>
      </c>
    </row>
    <row r="79" spans="1:3" x14ac:dyDescent="0.25">
      <c r="A79" s="19">
        <v>76</v>
      </c>
      <c r="C79" s="19">
        <v>3.65</v>
      </c>
    </row>
    <row r="80" spans="1:3" x14ac:dyDescent="0.25">
      <c r="A80" s="19">
        <v>77</v>
      </c>
      <c r="C80" s="19">
        <v>3.61</v>
      </c>
    </row>
    <row r="81" spans="1:3" x14ac:dyDescent="0.25">
      <c r="A81" s="19">
        <v>78</v>
      </c>
      <c r="C81" s="19">
        <v>3.7</v>
      </c>
    </row>
    <row r="82" spans="1:3" x14ac:dyDescent="0.25">
      <c r="A82" s="19">
        <v>79</v>
      </c>
      <c r="C82" s="19">
        <v>2.91</v>
      </c>
    </row>
    <row r="83" spans="1:3" x14ac:dyDescent="0.25">
      <c r="A83" s="19">
        <v>80</v>
      </c>
      <c r="C83" s="19">
        <v>3.09</v>
      </c>
    </row>
    <row r="84" spans="1:3" x14ac:dyDescent="0.25">
      <c r="A84" s="19">
        <v>81</v>
      </c>
      <c r="C84" s="19">
        <v>3.77</v>
      </c>
    </row>
    <row r="85" spans="1:3" x14ac:dyDescent="0.25">
      <c r="A85" s="19">
        <v>82</v>
      </c>
      <c r="C85" s="19">
        <v>3.79</v>
      </c>
    </row>
    <row r="86" spans="1:3" x14ac:dyDescent="0.25">
      <c r="A86" s="19">
        <v>83</v>
      </c>
      <c r="C86" s="19">
        <v>3.59</v>
      </c>
    </row>
    <row r="87" spans="1:3" x14ac:dyDescent="0.25">
      <c r="A87" s="19">
        <v>84</v>
      </c>
      <c r="C87" s="19">
        <v>3.38</v>
      </c>
    </row>
    <row r="88" spans="1:3" x14ac:dyDescent="0.25">
      <c r="A88" s="19">
        <v>85</v>
      </c>
      <c r="C88" s="19">
        <v>3.57</v>
      </c>
    </row>
    <row r="89" spans="1:3" x14ac:dyDescent="0.25">
      <c r="A89" s="19">
        <v>86</v>
      </c>
      <c r="C89" s="19">
        <v>2.97</v>
      </c>
    </row>
    <row r="90" spans="1:3" x14ac:dyDescent="0.25">
      <c r="A90" s="19">
        <v>87</v>
      </c>
      <c r="C90" s="19">
        <v>3.44</v>
      </c>
    </row>
    <row r="91" spans="1:3" x14ac:dyDescent="0.25">
      <c r="A91" s="19">
        <v>88</v>
      </c>
      <c r="C91" s="19">
        <v>3.64</v>
      </c>
    </row>
    <row r="92" spans="1:3" x14ac:dyDescent="0.25">
      <c r="A92" s="19">
        <v>89</v>
      </c>
      <c r="C92" s="19">
        <v>3.48</v>
      </c>
    </row>
    <row r="93" spans="1:3" x14ac:dyDescent="0.25">
      <c r="A93" s="19">
        <v>90</v>
      </c>
      <c r="C93" s="19">
        <v>2.99</v>
      </c>
    </row>
    <row r="94" spans="1:3" x14ac:dyDescent="0.25">
      <c r="A94" s="19">
        <v>91</v>
      </c>
      <c r="C94" s="19">
        <v>3.73</v>
      </c>
    </row>
    <row r="95" spans="1:3" x14ac:dyDescent="0.25">
      <c r="A95" s="19">
        <v>92</v>
      </c>
      <c r="C95" s="19">
        <v>2.91</v>
      </c>
    </row>
    <row r="96" spans="1:3" x14ac:dyDescent="0.25">
      <c r="A96" s="19">
        <v>93</v>
      </c>
      <c r="C96" s="19">
        <v>3.78</v>
      </c>
    </row>
    <row r="97" spans="1:3" x14ac:dyDescent="0.25">
      <c r="A97" s="19">
        <v>94</v>
      </c>
      <c r="C97" s="19">
        <v>3.4</v>
      </c>
    </row>
    <row r="98" spans="1:3" x14ac:dyDescent="0.25">
      <c r="A98" s="19">
        <v>95</v>
      </c>
      <c r="C98" s="19">
        <v>3.13</v>
      </c>
    </row>
    <row r="99" spans="1:3" x14ac:dyDescent="0.25">
      <c r="A99" s="19">
        <v>96</v>
      </c>
      <c r="C99" s="19">
        <v>3.14</v>
      </c>
    </row>
    <row r="100" spans="1:3" x14ac:dyDescent="0.25">
      <c r="A100" s="19">
        <v>97</v>
      </c>
      <c r="C100" s="19">
        <v>3.24</v>
      </c>
    </row>
    <row r="101" spans="1:3" x14ac:dyDescent="0.25">
      <c r="A101" s="19">
        <v>98</v>
      </c>
      <c r="C101" s="19">
        <v>3.56</v>
      </c>
    </row>
    <row r="102" spans="1:3" x14ac:dyDescent="0.25">
      <c r="A102" s="19">
        <v>99</v>
      </c>
      <c r="C102" s="19">
        <v>3.16</v>
      </c>
    </row>
    <row r="103" spans="1:3" x14ac:dyDescent="0.25">
      <c r="A103" s="19">
        <v>100</v>
      </c>
      <c r="C103" s="19">
        <v>3.53</v>
      </c>
    </row>
    <row r="104" spans="1:3" x14ac:dyDescent="0.25">
      <c r="A104" s="19">
        <v>101</v>
      </c>
      <c r="C104" s="19">
        <v>3.01</v>
      </c>
    </row>
    <row r="105" spans="1:3" x14ac:dyDescent="0.25">
      <c r="A105" s="19">
        <v>102</v>
      </c>
      <c r="C105" s="19">
        <v>3.3</v>
      </c>
    </row>
    <row r="106" spans="1:3" x14ac:dyDescent="0.25">
      <c r="A106" s="19">
        <v>103</v>
      </c>
      <c r="C106" s="19">
        <v>3.62</v>
      </c>
    </row>
    <row r="107" spans="1:3" x14ac:dyDescent="0.25">
      <c r="A107" s="19">
        <v>104</v>
      </c>
      <c r="C107" s="19">
        <v>3.21</v>
      </c>
    </row>
    <row r="108" spans="1:3" x14ac:dyDescent="0.25">
      <c r="A108" s="19">
        <v>105</v>
      </c>
      <c r="C108" s="19">
        <v>3.39</v>
      </c>
    </row>
    <row r="109" spans="1:3" x14ac:dyDescent="0.25">
      <c r="A109" s="19">
        <v>106</v>
      </c>
      <c r="C109" s="19">
        <v>3.65</v>
      </c>
    </row>
    <row r="110" spans="1:3" x14ac:dyDescent="0.25">
      <c r="A110" s="19">
        <v>107</v>
      </c>
      <c r="C110" s="19">
        <v>3.47</v>
      </c>
    </row>
    <row r="111" spans="1:3" x14ac:dyDescent="0.25">
      <c r="A111" s="19">
        <v>108</v>
      </c>
      <c r="C111" s="19">
        <v>3.44</v>
      </c>
    </row>
    <row r="112" spans="1:3" x14ac:dyDescent="0.25">
      <c r="A112" s="19">
        <v>109</v>
      </c>
      <c r="C112" s="19">
        <v>3.88</v>
      </c>
    </row>
    <row r="113" spans="1:3" x14ac:dyDescent="0.25">
      <c r="A113" s="19">
        <v>110</v>
      </c>
      <c r="C113" s="19">
        <v>3.83</v>
      </c>
    </row>
    <row r="114" spans="1:3" x14ac:dyDescent="0.25">
      <c r="A114" s="19">
        <v>111</v>
      </c>
      <c r="C114" s="19">
        <v>3.53</v>
      </c>
    </row>
    <row r="115" spans="1:3" x14ac:dyDescent="0.25">
      <c r="A115" s="19">
        <v>112</v>
      </c>
      <c r="C115" s="19">
        <v>3.22</v>
      </c>
    </row>
    <row r="116" spans="1:3" x14ac:dyDescent="0.25">
      <c r="A116" s="19">
        <v>113</v>
      </c>
      <c r="C116" s="19">
        <v>3.56</v>
      </c>
    </row>
    <row r="117" spans="1:3" x14ac:dyDescent="0.25">
      <c r="A117" s="19">
        <v>114</v>
      </c>
      <c r="C117" s="19">
        <v>3.2</v>
      </c>
    </row>
    <row r="118" spans="1:3" x14ac:dyDescent="0.25">
      <c r="A118" s="19">
        <v>115</v>
      </c>
      <c r="C118" s="19">
        <v>3.17</v>
      </c>
    </row>
    <row r="119" spans="1:3" x14ac:dyDescent="0.25">
      <c r="A119" s="19">
        <v>116</v>
      </c>
      <c r="C119" s="19">
        <v>3.41</v>
      </c>
    </row>
    <row r="120" spans="1:3" x14ac:dyDescent="0.25">
      <c r="A120" s="19">
        <v>117</v>
      </c>
      <c r="C120" s="19">
        <v>3.56</v>
      </c>
    </row>
    <row r="121" spans="1:3" x14ac:dyDescent="0.25">
      <c r="A121" s="19">
        <v>118</v>
      </c>
      <c r="C121" s="19">
        <v>3.34</v>
      </c>
    </row>
    <row r="122" spans="1:3" x14ac:dyDescent="0.25">
      <c r="A122" s="19">
        <v>119</v>
      </c>
      <c r="C122" s="19">
        <v>3.44</v>
      </c>
    </row>
    <row r="123" spans="1:3" x14ac:dyDescent="0.25">
      <c r="A123" s="19">
        <v>120</v>
      </c>
      <c r="C123" s="19">
        <v>3.76</v>
      </c>
    </row>
    <row r="124" spans="1:3" x14ac:dyDescent="0.25">
      <c r="A124" s="19">
        <v>121</v>
      </c>
      <c r="C124" s="19">
        <v>3.55</v>
      </c>
    </row>
    <row r="125" spans="1:3" x14ac:dyDescent="0.25">
      <c r="A125" s="19">
        <v>122</v>
      </c>
      <c r="C125" s="19">
        <v>3.88</v>
      </c>
    </row>
    <row r="126" spans="1:3" x14ac:dyDescent="0.25">
      <c r="A126" s="19">
        <v>123</v>
      </c>
      <c r="C126" s="19">
        <v>3.31</v>
      </c>
    </row>
    <row r="127" spans="1:3" x14ac:dyDescent="0.25">
      <c r="A127" s="19">
        <v>124</v>
      </c>
      <c r="C127" s="19">
        <v>3.09</v>
      </c>
    </row>
    <row r="128" spans="1:3" x14ac:dyDescent="0.25">
      <c r="A128" s="19">
        <v>125</v>
      </c>
      <c r="C128" s="19">
        <v>3.82</v>
      </c>
    </row>
    <row r="129" spans="1:3" x14ac:dyDescent="0.25">
      <c r="A129" s="19">
        <v>126</v>
      </c>
      <c r="C129" s="19">
        <v>3.01</v>
      </c>
    </row>
    <row r="130" spans="1:3" x14ac:dyDescent="0.25">
      <c r="A130" s="19">
        <v>127</v>
      </c>
      <c r="C130" s="19">
        <v>3.66</v>
      </c>
    </row>
    <row r="131" spans="1:3" x14ac:dyDescent="0.25">
      <c r="A131" s="19">
        <v>128</v>
      </c>
      <c r="C131" s="19">
        <v>3.64</v>
      </c>
    </row>
    <row r="132" spans="1:3" x14ac:dyDescent="0.25">
      <c r="A132" s="19">
        <v>129</v>
      </c>
      <c r="C132" s="19">
        <v>3.59</v>
      </c>
    </row>
    <row r="133" spans="1:3" x14ac:dyDescent="0.25">
      <c r="A133" s="19">
        <v>130</v>
      </c>
      <c r="C133" s="19">
        <v>3.49</v>
      </c>
    </row>
    <row r="134" spans="1:3" x14ac:dyDescent="0.25">
      <c r="A134" s="19">
        <v>131</v>
      </c>
      <c r="C134" s="19">
        <v>3.13</v>
      </c>
    </row>
    <row r="135" spans="1:3" x14ac:dyDescent="0.25">
      <c r="A135" s="19">
        <v>132</v>
      </c>
      <c r="C135" s="19">
        <v>3.83</v>
      </c>
    </row>
    <row r="136" spans="1:3" x14ac:dyDescent="0.25">
      <c r="A136" s="19">
        <v>133</v>
      </c>
      <c r="C136" s="19">
        <v>3.04</v>
      </c>
    </row>
    <row r="137" spans="1:3" x14ac:dyDescent="0.25">
      <c r="A137" s="19">
        <v>134</v>
      </c>
      <c r="C137" s="19">
        <v>3.91</v>
      </c>
    </row>
    <row r="138" spans="1:3" x14ac:dyDescent="0.25">
      <c r="A138" s="19">
        <v>135</v>
      </c>
      <c r="C138" s="19">
        <v>3.56</v>
      </c>
    </row>
    <row r="139" spans="1:3" x14ac:dyDescent="0.25">
      <c r="A139" s="19">
        <v>136</v>
      </c>
      <c r="C139" s="19">
        <v>3.96</v>
      </c>
    </row>
    <row r="140" spans="1:3" x14ac:dyDescent="0.25">
      <c r="A140" s="19">
        <v>137</v>
      </c>
      <c r="C140" s="19">
        <v>3.46</v>
      </c>
    </row>
    <row r="141" spans="1:3" x14ac:dyDescent="0.25">
      <c r="A141" s="19">
        <v>138</v>
      </c>
      <c r="C141" s="19">
        <v>3.22</v>
      </c>
    </row>
    <row r="142" spans="1:3" x14ac:dyDescent="0.25">
      <c r="A142" s="19">
        <v>139</v>
      </c>
      <c r="C142" s="19">
        <v>3.27</v>
      </c>
    </row>
    <row r="143" spans="1:3" x14ac:dyDescent="0.25">
      <c r="A143" s="19">
        <v>140</v>
      </c>
      <c r="C143" s="19">
        <v>3.43</v>
      </c>
    </row>
    <row r="144" spans="1:3" x14ac:dyDescent="0.25">
      <c r="A144" s="19">
        <v>141</v>
      </c>
      <c r="C144" s="19">
        <v>3.85</v>
      </c>
    </row>
    <row r="145" spans="1:3" x14ac:dyDescent="0.25">
      <c r="A145" s="19">
        <v>142</v>
      </c>
      <c r="C145" s="19">
        <v>3.89</v>
      </c>
    </row>
    <row r="146" spans="1:3" x14ac:dyDescent="0.25">
      <c r="A146" s="19">
        <v>143</v>
      </c>
      <c r="C146" s="19">
        <v>3.37</v>
      </c>
    </row>
    <row r="147" spans="1:3" x14ac:dyDescent="0.25">
      <c r="A147" s="19">
        <v>144</v>
      </c>
      <c r="C147" s="19">
        <v>3.32</v>
      </c>
    </row>
    <row r="148" spans="1:3" x14ac:dyDescent="0.25">
      <c r="A148" s="19">
        <v>145</v>
      </c>
      <c r="C148" s="19">
        <v>3.54</v>
      </c>
    </row>
    <row r="149" spans="1:3" x14ac:dyDescent="0.25">
      <c r="A149" s="19">
        <v>146</v>
      </c>
      <c r="C149" s="19">
        <v>3.8</v>
      </c>
    </row>
    <row r="150" spans="1:3" x14ac:dyDescent="0.25">
      <c r="A150" s="19">
        <v>147</v>
      </c>
      <c r="C150" s="19">
        <v>3.74</v>
      </c>
    </row>
    <row r="151" spans="1:3" x14ac:dyDescent="0.25">
      <c r="A151" s="19">
        <v>148</v>
      </c>
      <c r="C151" s="19">
        <v>3.17</v>
      </c>
    </row>
    <row r="152" spans="1:3" x14ac:dyDescent="0.25">
      <c r="A152" s="19">
        <v>149</v>
      </c>
      <c r="C152" s="19">
        <v>3.27</v>
      </c>
    </row>
    <row r="153" spans="1:3" x14ac:dyDescent="0.25">
      <c r="A153" s="19">
        <v>150</v>
      </c>
      <c r="C153" s="19">
        <v>3.32</v>
      </c>
    </row>
    <row r="154" spans="1:3" x14ac:dyDescent="0.25">
      <c r="A154" s="19">
        <v>151</v>
      </c>
      <c r="C154" s="19">
        <v>3.56</v>
      </c>
    </row>
    <row r="155" spans="1:3" x14ac:dyDescent="0.25">
      <c r="A155" s="19">
        <v>152</v>
      </c>
      <c r="C155" s="19">
        <v>3.95</v>
      </c>
    </row>
    <row r="156" spans="1:3" x14ac:dyDescent="0.25">
      <c r="A156" s="19">
        <v>153</v>
      </c>
      <c r="C156" s="19">
        <v>3.56</v>
      </c>
    </row>
    <row r="157" spans="1:3" x14ac:dyDescent="0.25">
      <c r="A157" s="19">
        <v>154</v>
      </c>
      <c r="C157" s="19">
        <v>3.79</v>
      </c>
    </row>
    <row r="158" spans="1:3" x14ac:dyDescent="0.25">
      <c r="A158" s="19">
        <v>155</v>
      </c>
      <c r="C158" s="19">
        <v>3.93</v>
      </c>
    </row>
    <row r="159" spans="1:3" x14ac:dyDescent="0.25">
      <c r="A159" s="19">
        <v>156</v>
      </c>
      <c r="C159" s="19">
        <v>3.79</v>
      </c>
    </row>
    <row r="160" spans="1:3" x14ac:dyDescent="0.25">
      <c r="A160" s="19">
        <v>157</v>
      </c>
      <c r="C160" s="19">
        <v>3.71</v>
      </c>
    </row>
    <row r="161" spans="1:3" x14ac:dyDescent="0.25">
      <c r="A161" s="19">
        <v>158</v>
      </c>
      <c r="C161" s="19">
        <v>3.05</v>
      </c>
    </row>
    <row r="162" spans="1:3" x14ac:dyDescent="0.25">
      <c r="A162" s="19">
        <v>159</v>
      </c>
      <c r="C162" s="19">
        <v>3.22</v>
      </c>
    </row>
    <row r="163" spans="1:3" x14ac:dyDescent="0.25">
      <c r="A163" s="19">
        <v>160</v>
      </c>
      <c r="C163" s="19">
        <v>3.85</v>
      </c>
    </row>
    <row r="164" spans="1:3" x14ac:dyDescent="0.25">
      <c r="A164" s="19">
        <v>161</v>
      </c>
      <c r="C164" s="19">
        <v>3.82</v>
      </c>
    </row>
    <row r="165" spans="1:3" x14ac:dyDescent="0.25">
      <c r="A165" s="19">
        <v>162</v>
      </c>
      <c r="C165" s="19">
        <v>3.23</v>
      </c>
    </row>
    <row r="166" spans="1:3" x14ac:dyDescent="0.25">
      <c r="A166" s="19">
        <v>163</v>
      </c>
      <c r="C166" s="19">
        <v>3.56</v>
      </c>
    </row>
    <row r="167" spans="1:3" x14ac:dyDescent="0.25">
      <c r="A167" s="19">
        <v>164</v>
      </c>
      <c r="C167" s="19">
        <v>3.53</v>
      </c>
    </row>
    <row r="168" spans="1:3" x14ac:dyDescent="0.25">
      <c r="A168" s="19">
        <v>165</v>
      </c>
      <c r="C168" s="19">
        <v>3.62</v>
      </c>
    </row>
    <row r="169" spans="1:3" x14ac:dyDescent="0.25">
      <c r="A169" s="19">
        <v>166</v>
      </c>
      <c r="C169" s="19">
        <v>3.8</v>
      </c>
    </row>
    <row r="170" spans="1:3" x14ac:dyDescent="0.25">
      <c r="A170" s="19">
        <v>167</v>
      </c>
      <c r="C170" s="19">
        <v>3.47</v>
      </c>
    </row>
    <row r="171" spans="1:3" x14ac:dyDescent="0.25">
      <c r="A171" s="19">
        <v>168</v>
      </c>
      <c r="C171" s="19">
        <v>3.64</v>
      </c>
    </row>
    <row r="172" spans="1:3" x14ac:dyDescent="0.25">
      <c r="A172" s="19">
        <v>169</v>
      </c>
      <c r="C172" s="19">
        <v>3.03</v>
      </c>
    </row>
    <row r="173" spans="1:3" x14ac:dyDescent="0.25">
      <c r="A173" s="19">
        <v>170</v>
      </c>
      <c r="C173" s="19">
        <v>3.17</v>
      </c>
    </row>
    <row r="174" spans="1:3" x14ac:dyDescent="0.25">
      <c r="A174" s="19">
        <v>171</v>
      </c>
      <c r="C174" s="19">
        <v>3.22</v>
      </c>
    </row>
    <row r="175" spans="1:3" x14ac:dyDescent="0.25">
      <c r="A175" s="19">
        <v>172</v>
      </c>
      <c r="C175" s="19">
        <v>3.92</v>
      </c>
    </row>
    <row r="176" spans="1:3" x14ac:dyDescent="0.25">
      <c r="A176" s="19">
        <v>173</v>
      </c>
      <c r="C176" s="19">
        <v>3.82</v>
      </c>
    </row>
    <row r="177" spans="1:3" x14ac:dyDescent="0.25">
      <c r="A177" s="19">
        <v>174</v>
      </c>
      <c r="C177" s="19">
        <v>3.26</v>
      </c>
    </row>
    <row r="178" spans="1:3" x14ac:dyDescent="0.25">
      <c r="A178" s="19">
        <v>175</v>
      </c>
      <c r="C178" s="19">
        <v>3.8</v>
      </c>
    </row>
    <row r="179" spans="1:3" x14ac:dyDescent="0.25">
      <c r="A179" s="19">
        <v>176</v>
      </c>
      <c r="C179" s="19">
        <v>3.2</v>
      </c>
    </row>
    <row r="180" spans="1:3" x14ac:dyDescent="0.25">
      <c r="A180" s="19">
        <v>177</v>
      </c>
      <c r="C180" s="19">
        <v>3.46</v>
      </c>
    </row>
    <row r="181" spans="1:3" x14ac:dyDescent="0.25">
      <c r="A181" s="19">
        <v>178</v>
      </c>
      <c r="C181" s="19">
        <v>3.67</v>
      </c>
    </row>
    <row r="182" spans="1:3" x14ac:dyDescent="0.25">
      <c r="A182" s="19">
        <v>179</v>
      </c>
      <c r="C182" s="19">
        <v>3.06</v>
      </c>
    </row>
    <row r="183" spans="1:3" x14ac:dyDescent="0.25">
      <c r="A183" s="19">
        <v>180</v>
      </c>
      <c r="C183" s="19">
        <v>3.66</v>
      </c>
    </row>
    <row r="184" spans="1:3" x14ac:dyDescent="0.25">
      <c r="A184" s="19">
        <v>181</v>
      </c>
      <c r="C184" s="19">
        <v>3.96</v>
      </c>
    </row>
    <row r="185" spans="1:3" x14ac:dyDescent="0.25">
      <c r="A185" s="19">
        <v>182</v>
      </c>
      <c r="C185" s="19">
        <v>3.75</v>
      </c>
    </row>
    <row r="186" spans="1:3" x14ac:dyDescent="0.25">
      <c r="A186" s="19">
        <v>183</v>
      </c>
      <c r="C186" s="19">
        <v>3.83</v>
      </c>
    </row>
    <row r="187" spans="1:3" x14ac:dyDescent="0.25">
      <c r="A187" s="19">
        <v>184</v>
      </c>
      <c r="C187" s="19">
        <v>3.22</v>
      </c>
    </row>
    <row r="188" spans="1:3" x14ac:dyDescent="0.25">
      <c r="A188" s="19">
        <v>185</v>
      </c>
      <c r="C188" s="19">
        <v>3.36</v>
      </c>
    </row>
    <row r="189" spans="1:3" x14ac:dyDescent="0.25">
      <c r="A189" s="19">
        <v>186</v>
      </c>
      <c r="C189" s="19">
        <v>3.21</v>
      </c>
    </row>
    <row r="190" spans="1:3" x14ac:dyDescent="0.25">
      <c r="A190" s="19">
        <v>187</v>
      </c>
      <c r="C190" s="19">
        <v>3.02</v>
      </c>
    </row>
    <row r="191" spans="1:3" x14ac:dyDescent="0.25">
      <c r="A191" s="19">
        <v>188</v>
      </c>
      <c r="C191" s="19">
        <v>3.99</v>
      </c>
    </row>
    <row r="192" spans="1:3" x14ac:dyDescent="0.25">
      <c r="A192" s="19">
        <v>189</v>
      </c>
      <c r="C192" s="19">
        <v>3.07</v>
      </c>
    </row>
    <row r="193" spans="1:3" x14ac:dyDescent="0.25">
      <c r="A193" s="19">
        <v>190</v>
      </c>
      <c r="C193" s="19">
        <v>3.65</v>
      </c>
    </row>
    <row r="194" spans="1:3" x14ac:dyDescent="0.25">
      <c r="A194" s="19">
        <v>191</v>
      </c>
      <c r="C194" s="19">
        <v>3.67</v>
      </c>
    </row>
    <row r="195" spans="1:3" x14ac:dyDescent="0.25">
      <c r="A195" s="19">
        <v>192</v>
      </c>
      <c r="C195" s="19">
        <v>3.06</v>
      </c>
    </row>
    <row r="196" spans="1:3" x14ac:dyDescent="0.25">
      <c r="A196" s="19">
        <v>193</v>
      </c>
      <c r="C196" s="19">
        <v>3.98</v>
      </c>
    </row>
    <row r="197" spans="1:3" x14ac:dyDescent="0.25">
      <c r="A197" s="19">
        <v>194</v>
      </c>
      <c r="C197" s="19">
        <v>3.93</v>
      </c>
    </row>
    <row r="198" spans="1:3" x14ac:dyDescent="0.25">
      <c r="A198" s="19">
        <v>195</v>
      </c>
      <c r="C198" s="19">
        <v>3.41</v>
      </c>
    </row>
    <row r="199" spans="1:3" x14ac:dyDescent="0.25">
      <c r="A199" s="19">
        <v>196</v>
      </c>
      <c r="C199" s="19">
        <v>3.43</v>
      </c>
    </row>
    <row r="200" spans="1:3" x14ac:dyDescent="0.25">
      <c r="A200" s="19">
        <v>197</v>
      </c>
      <c r="C200" s="19">
        <v>3.7</v>
      </c>
    </row>
    <row r="201" spans="1:3" x14ac:dyDescent="0.25">
      <c r="A201" s="19">
        <v>198</v>
      </c>
      <c r="C201" s="19">
        <v>3.76</v>
      </c>
    </row>
    <row r="202" spans="1:3" x14ac:dyDescent="0.25">
      <c r="A202" s="19">
        <v>199</v>
      </c>
      <c r="C202" s="19">
        <v>3.9</v>
      </c>
    </row>
    <row r="203" spans="1:3" x14ac:dyDescent="0.25">
      <c r="A203" s="19">
        <v>200</v>
      </c>
      <c r="C203" s="19">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Histogram Generator </vt:lpstr>
      <vt:lpstr>Sample Data</vt:lpstr>
      <vt:lpstr>'Histogram Generator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Jim Mirabella</dc:creator>
  <cp:lastModifiedBy>JeffK</cp:lastModifiedBy>
  <cp:lastPrinted>2003-11-05T04:30:44Z</cp:lastPrinted>
  <dcterms:created xsi:type="dcterms:W3CDTF">1997-05-11T14:40:05Z</dcterms:created>
  <dcterms:modified xsi:type="dcterms:W3CDTF">2012-12-30T08:09:48Z</dcterms:modified>
</cp:coreProperties>
</file>